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0"/>
  </bookViews>
  <sheets>
    <sheet name="1" sheetId="1" r:id="rId1"/>
    <sheet name="2." sheetId="2" r:id="rId2"/>
    <sheet name="2.A" sheetId="3" r:id="rId3"/>
    <sheet name="2.B" sheetId="4" r:id="rId4"/>
    <sheet name="2.C" sheetId="5" r:id="rId5"/>
    <sheet name="2.D" sheetId="6" r:id="rId6"/>
    <sheet name="2.E" sheetId="7" r:id="rId7"/>
    <sheet name="3." sheetId="8" r:id="rId8"/>
    <sheet name="3.A" sheetId="9" r:id="rId9"/>
    <sheet name="3.B" sheetId="10" r:id="rId10"/>
    <sheet name="3.C" sheetId="11" r:id="rId11"/>
    <sheet name="3.D" sheetId="12" r:id="rId12"/>
    <sheet name="3.E" sheetId="13" r:id="rId13"/>
    <sheet name="4." sheetId="14" r:id="rId14"/>
    <sheet name="5." sheetId="15" r:id="rId15"/>
    <sheet name="6." sheetId="16" r:id="rId16"/>
    <sheet name="7.1" sheetId="17" r:id="rId17"/>
    <sheet name="7.2" sheetId="18" r:id="rId18"/>
    <sheet name="8." sheetId="19" r:id="rId19"/>
    <sheet name="9" sheetId="20" r:id="rId20"/>
    <sheet name="10.bolgár" sheetId="21" r:id="rId21"/>
  </sheets>
  <definedNames/>
  <calcPr fullCalcOnLoad="1"/>
</workbook>
</file>

<file path=xl/sharedStrings.xml><?xml version="1.0" encoding="utf-8"?>
<sst xmlns="http://schemas.openxmlformats.org/spreadsheetml/2006/main" count="671" uniqueCount="461">
  <si>
    <t>Megnevezés</t>
  </si>
  <si>
    <t>1.) Saját bevételek</t>
  </si>
  <si>
    <t>Intézmények működési bevétele</t>
  </si>
  <si>
    <t>Építményadó</t>
  </si>
  <si>
    <t>Iparűzési adó</t>
  </si>
  <si>
    <t>Gépjárműadó</t>
  </si>
  <si>
    <t>Értékpapírok eladása</t>
  </si>
  <si>
    <t>Felhalmozási bevétel</t>
  </si>
  <si>
    <t>2.) Átvett pénzeszközök</t>
  </si>
  <si>
    <t>TB-támogatás az egészségügy működtetésére</t>
  </si>
  <si>
    <t xml:space="preserve">Agrártermelői támogatás ( mezőőri szolgálat) </t>
  </si>
  <si>
    <t>Átvett pénzeszközök összesen:</t>
  </si>
  <si>
    <t>3.) Állami támogatás</t>
  </si>
  <si>
    <t>Kötetlen felhasználású normatív hozzájárulás</t>
  </si>
  <si>
    <t>Állami támogatás összesen:</t>
  </si>
  <si>
    <t>4.) Átengedett bevételek</t>
  </si>
  <si>
    <t>SZJA jövedelemdiff. miatt</t>
  </si>
  <si>
    <t>Átengedett bevételek összesen:</t>
  </si>
  <si>
    <t>Bevétel mindösszesen</t>
  </si>
  <si>
    <t xml:space="preserve">Saját bevételek összesen                                              </t>
  </si>
  <si>
    <t>ezerFt</t>
  </si>
  <si>
    <t>Alsónémedi Nagyközség Önkormányzat</t>
  </si>
  <si>
    <t>Saját bevételek</t>
  </si>
  <si>
    <t>Átvett pénzesz-köz</t>
  </si>
  <si>
    <t>Pénzma-radvány</t>
  </si>
  <si>
    <t>Összes bevétel</t>
  </si>
  <si>
    <t>2/B.</t>
  </si>
  <si>
    <t>2/C.</t>
  </si>
  <si>
    <t>Óvoda</t>
  </si>
  <si>
    <t>2/D.</t>
  </si>
  <si>
    <t>Általános Iskola</t>
  </si>
  <si>
    <t>2/E.</t>
  </si>
  <si>
    <t>Állami támogatás</t>
  </si>
  <si>
    <t xml:space="preserve">Alsónémedi Nagyközség Önkormányzat </t>
  </si>
  <si>
    <t>Üdültetés</t>
  </si>
  <si>
    <t>Saját v.bérelt ing.haszn.</t>
  </si>
  <si>
    <t xml:space="preserve">Önkormányzat ig. tev. </t>
  </si>
  <si>
    <t>Önkormányzat feladatra nem tervezhető elszám.</t>
  </si>
  <si>
    <t>Települési hull. szemétkez.</t>
  </si>
  <si>
    <t>Mezőőri szolgálta-tás</t>
  </si>
  <si>
    <t xml:space="preserve">Szivárvány Napköziotthonos Óvoda </t>
  </si>
  <si>
    <t>Óvodai intézményi étkeztetés</t>
  </si>
  <si>
    <t>Munkahelyi vendéglátás</t>
  </si>
  <si>
    <t>Óvodai nevelés</t>
  </si>
  <si>
    <t>Óvoda összes bevétele</t>
  </si>
  <si>
    <t>EzerFt</t>
  </si>
  <si>
    <t xml:space="preserve">Széchenyi István Általános Iskola </t>
  </si>
  <si>
    <t>Iskolai intézményi étkeztetés</t>
  </si>
  <si>
    <t>Általános iskolai oktatás</t>
  </si>
  <si>
    <t>Napköziotthonos ellátás</t>
  </si>
  <si>
    <t>Diáksport</t>
  </si>
  <si>
    <t>Általános iskola  összes bevétele</t>
  </si>
  <si>
    <t>Háziorvosi szolgálat</t>
  </si>
  <si>
    <t>Védőnői szolgálat</t>
  </si>
  <si>
    <t>Művelődési ház</t>
  </si>
  <si>
    <t>Könyvtár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</si>
  <si>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</si>
  <si>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</si>
  <si>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</si>
  <si>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</si>
  <si>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</si>
  <si>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</si>
  <si>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</si>
  <si>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</si>
  <si>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</si>
  <si>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</si>
  <si>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</si>
  <si>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</si>
  <si>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</si>
  <si>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</si>
  <si>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</si>
  <si>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Hírközlési Egyezető Tanács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</si>
  <si>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</si>
  <si>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</si>
  <si>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</si>
  <si>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</si>
  <si>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</si>
  <si>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</si>
  <si>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</si>
  <si>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</si>
  <si>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</si>
  <si>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</si>
  <si>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</si>
  <si>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</si>
  <si>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</si>
  <si>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</si>
  <si>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</si>
  <si>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</si>
  <si>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</si>
  <si>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Működési kiadás</t>
  </si>
  <si>
    <t>3/B.</t>
  </si>
  <si>
    <t>Polgármesteri Hivatal</t>
  </si>
  <si>
    <t>3/C.</t>
  </si>
  <si>
    <t>3/D.</t>
  </si>
  <si>
    <t>3/E.</t>
  </si>
  <si>
    <t>Művelődési ház és könyvtár</t>
  </si>
  <si>
    <t>Kiadás mindösz-szesen</t>
  </si>
  <si>
    <t>Kisegitő mg.szolgálat</t>
  </si>
  <si>
    <t>Közutak üzemeltetése</t>
  </si>
  <si>
    <t>Saját v.bérelt ing.hasznositás</t>
  </si>
  <si>
    <t>Mezőőri szolgálat</t>
  </si>
  <si>
    <t>Önkorm.igazg.tev.</t>
  </si>
  <si>
    <t>Város és községgazdálk.</t>
  </si>
  <si>
    <t>Település vizellátás</t>
  </si>
  <si>
    <t>Közvilágitás</t>
  </si>
  <si>
    <t>Állateü tev.</t>
  </si>
  <si>
    <t>Települési hulladékkez.</t>
  </si>
  <si>
    <t>Temetkezési szolgált.</t>
  </si>
  <si>
    <t>Polgármesteri Hivatal összes kiadása</t>
  </si>
  <si>
    <t>Tartalék</t>
  </si>
  <si>
    <t>Összes kiadás</t>
  </si>
  <si>
    <t xml:space="preserve"> Széchenyi István Általános Iskola </t>
  </si>
  <si>
    <t>Fejlesztés</t>
  </si>
  <si>
    <t>Ált. isk. napköziotthonos ellátás</t>
  </si>
  <si>
    <t>Általános Iskola összes kiadása</t>
  </si>
  <si>
    <t>Háziorvosi szolgáltatás</t>
  </si>
  <si>
    <t>Fogorvosi szolgálat</t>
  </si>
  <si>
    <t>Iskola egészségügy</t>
  </si>
  <si>
    <t>Szakfeladat</t>
  </si>
  <si>
    <t>Dologi kiad. ÁFA-val</t>
  </si>
  <si>
    <t>tájékoztató jell.</t>
  </si>
  <si>
    <t>Kisegítő mg. szolgáltatás</t>
  </si>
  <si>
    <t>Óvodai intézmény étkeztetés</t>
  </si>
  <si>
    <t>Iskolai intézmény étkeztetése</t>
  </si>
  <si>
    <t>Saját v. bérelt ingatlan hasznosítása</t>
  </si>
  <si>
    <t>Ingatlan kezelés, forgalmazás (szolg. lakás)</t>
  </si>
  <si>
    <t>Önkormányzatok igazgatási tevékenység</t>
  </si>
  <si>
    <t>Város és községgazdálkodás</t>
  </si>
  <si>
    <t>Település vízellátás</t>
  </si>
  <si>
    <t>Közvilágítás</t>
  </si>
  <si>
    <t xml:space="preserve">Óvodai nevelés  </t>
  </si>
  <si>
    <t>Ált. iskola napköziotthonos ellátás</t>
  </si>
  <si>
    <t>Iskola egészsügyi szolgálat</t>
  </si>
  <si>
    <t>Állategészségügyi tevékenység</t>
  </si>
  <si>
    <t>Települési hulladékkezelés</t>
  </si>
  <si>
    <t>Müvelődési ház</t>
  </si>
  <si>
    <t>Közmüvelődés, könyvtár</t>
  </si>
  <si>
    <t>Temetkezés</t>
  </si>
  <si>
    <t>Müködési költség összesen</t>
  </si>
  <si>
    <t>Személyi juttatás</t>
  </si>
  <si>
    <t xml:space="preserve"> Nettó összeg</t>
  </si>
  <si>
    <t xml:space="preserve"> ÁFA</t>
  </si>
  <si>
    <t xml:space="preserve">Összesen </t>
  </si>
  <si>
    <t>Önkorm. határozat</t>
  </si>
  <si>
    <t>Beruházás összesen</t>
  </si>
  <si>
    <t>Felújítás összesen</t>
  </si>
  <si>
    <t>Összesen tartalék:</t>
  </si>
  <si>
    <t>Céltartalék részletezése:</t>
  </si>
  <si>
    <t>Önkorm. határozat száma</t>
  </si>
  <si>
    <t>pénzmaradvány</t>
  </si>
  <si>
    <t>Megnevezés: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</si>
  <si>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</si>
  <si>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</si>
  <si>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</si>
  <si>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</si>
  <si>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</si>
  <si>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</si>
  <si>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</si>
  <si>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</si>
  <si>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</si>
  <si>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</si>
  <si>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</si>
  <si>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</si>
  <si>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</si>
  <si>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Óvoda bevétel</t>
  </si>
  <si>
    <t>saját</t>
  </si>
  <si>
    <t>állami tám.</t>
  </si>
  <si>
    <t>Iskola bevétel</t>
  </si>
  <si>
    <t xml:space="preserve">saját </t>
  </si>
  <si>
    <t>kölcsön visszafiz.</t>
  </si>
  <si>
    <t>Mindösszesen:</t>
  </si>
  <si>
    <t>Jan</t>
  </si>
  <si>
    <t>Óvoda kiadás</t>
  </si>
  <si>
    <t>személyi</t>
  </si>
  <si>
    <t>járulékok</t>
  </si>
  <si>
    <t>dologi</t>
  </si>
  <si>
    <t>Iskola kiadás</t>
  </si>
  <si>
    <t>működési és fejlesztési célú bevételek és kiadások</t>
  </si>
  <si>
    <t xml:space="preserve">Működési bevételek és kiadások </t>
  </si>
  <si>
    <t>Intézményi működési bevétel</t>
  </si>
  <si>
    <t>Önkormányzat sajátos műk. bevételei</t>
  </si>
  <si>
    <t>Önk. költségvetési tám.</t>
  </si>
  <si>
    <t>Működési célú pénzeszk. bevétel</t>
  </si>
  <si>
    <t>Működési célú bevétel összesen</t>
  </si>
  <si>
    <t>Munkaadókat terhelő járulék</t>
  </si>
  <si>
    <t>Dologi kiadás</t>
  </si>
  <si>
    <t>Működési célú pénzeszköz átadás</t>
  </si>
  <si>
    <t>Rövid lejáratú értékpapírok vásárlása</t>
  </si>
  <si>
    <t>Működési célú kiadás összesen</t>
  </si>
  <si>
    <t>Felhalmozási célú bevételek  és kiadások</t>
  </si>
  <si>
    <t>Önkormányzat felhalm. tőkejell. bev.</t>
  </si>
  <si>
    <t>Fejlesztési célú támogatás</t>
  </si>
  <si>
    <t>Felhalmozási célú pénzeszk. átvétel</t>
  </si>
  <si>
    <t>Felhalmozási célú előző évi pénzmar.</t>
  </si>
  <si>
    <t>Felhalmozási célú bevételek összesen</t>
  </si>
  <si>
    <t>Felhalmozási kiadás ÁFA-val</t>
  </si>
  <si>
    <t>Felhalmozási célú pénzeszk. átadás</t>
  </si>
  <si>
    <t>Felhalmozási kölcsönök nyújtása</t>
  </si>
  <si>
    <t>Felhalmozási célú kiadás összesen</t>
  </si>
  <si>
    <t>Önkormányzati bevétel összesen</t>
  </si>
  <si>
    <t>Önkormányzati kiadás összesen</t>
  </si>
  <si>
    <t>Átenge-dett SZJA bevétel</t>
  </si>
  <si>
    <t>Munkaadókat terhelő árulékok</t>
  </si>
  <si>
    <t>Rendszeresszociális ellátás</t>
  </si>
  <si>
    <t>Szennyvízkezelés</t>
  </si>
  <si>
    <t>Polg. Hiv. bevétel</t>
  </si>
  <si>
    <t>átvett pénzeszk.</t>
  </si>
  <si>
    <t xml:space="preserve">Felújítás </t>
  </si>
  <si>
    <t>Támogatásértékű működési bevétel</t>
  </si>
  <si>
    <t>Továbbadási célú működési bevétel</t>
  </si>
  <si>
    <t>Műk.célú kölcsönök visszatér.kibocs.</t>
  </si>
  <si>
    <t>Rövid lejáratú hitel</t>
  </si>
  <si>
    <t>Rövid lejáratú értékpapírok értl.kibocs.</t>
  </si>
  <si>
    <t>Működ.célú előző évi pénzm.igénybev.</t>
  </si>
  <si>
    <t>Működési célú kölcsönök nyújt.törleszt.</t>
  </si>
  <si>
    <t>Rövid lejáratú hitel visszafiz.</t>
  </si>
  <si>
    <t>Rövid lejáratú hitel kamata</t>
  </si>
  <si>
    <t>Önkormányzatok sajátos felhalm.bev.</t>
  </si>
  <si>
    <t>Támogatásértékű felhalmozási bevétel</t>
  </si>
  <si>
    <t>Felhalmozási áfa visszatérülése</t>
  </si>
  <si>
    <t>Hosszú lejáratú hitel</t>
  </si>
  <si>
    <t>Hosszúlejáratú értékpapírok kibocsátása</t>
  </si>
  <si>
    <t>Felhalmozási célú kölcsönök visszatér.</t>
  </si>
  <si>
    <t>Értékesített tárgyi eszköz utáni áfa befiz.</t>
  </si>
  <si>
    <t>Támogatásértékű felhalmozási kiadás</t>
  </si>
  <si>
    <t>Hosszú lejáratú hitel visszafizetése</t>
  </si>
  <si>
    <t>Hosszú lejáratú hitel kamata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</si>
  <si>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</si>
  <si>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</si>
  <si>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</si>
  <si>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</si>
  <si>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</si>
  <si>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</si>
  <si>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</si>
  <si>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</si>
  <si>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Testvérközség támogatása</t>
  </si>
  <si>
    <t>Lakásépítés, felújítás köztisztviselők</t>
  </si>
  <si>
    <t xml:space="preserve">Összes fejlesztési kiadás </t>
  </si>
  <si>
    <t>Melléklet száma</t>
  </si>
  <si>
    <t>Rendszeres szociális  ellátás</t>
  </si>
  <si>
    <t>Eseti pénzbeni ellátás</t>
  </si>
  <si>
    <t>Szennyvíz elvezetés</t>
  </si>
  <si>
    <t>fejlesztés</t>
  </si>
  <si>
    <t>tartalék</t>
  </si>
  <si>
    <t>Eseti gyermekvéd.ell.</t>
  </si>
  <si>
    <t>Ezer Ft</t>
  </si>
  <si>
    <t xml:space="preserve"> Támogatásértékű működési kiadás összesen</t>
  </si>
  <si>
    <t xml:space="preserve">       Ezer Ft</t>
  </si>
  <si>
    <t>Közutak</t>
  </si>
  <si>
    <t>Ingatlan kez.forgal-mazás (lakások)</t>
  </si>
  <si>
    <t>Halászy Károly Művelődési Ház és Könyvtár</t>
  </si>
  <si>
    <t>Művelődési Ház</t>
  </si>
  <si>
    <t>Helyi adók után pótlékok, bírságok</t>
  </si>
  <si>
    <t>Idegenforgalmi adó</t>
  </si>
  <si>
    <t>Felhalmozási pénzeszköz lakosságtól utakra</t>
  </si>
  <si>
    <t>SZJA visszatérítés (8 %)</t>
  </si>
  <si>
    <t>5.) Tám. lakásép. kölcsönök visszafizetése összesen:</t>
  </si>
  <si>
    <t>Ingatlan kez. forgalm.(lakások)</t>
  </si>
  <si>
    <t>Művelődési Ház és Könyvtár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</si>
  <si>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</si>
  <si>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</si>
  <si>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</si>
  <si>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</si>
  <si>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</si>
  <si>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</si>
  <si>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</si>
  <si>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</si>
  <si>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</si>
  <si>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</si>
  <si>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</si>
  <si>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Posszeidon Mentő Egyesület</t>
  </si>
  <si>
    <t>SALDÓ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</si>
  <si>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</si>
  <si>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</si>
  <si>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</si>
  <si>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</si>
  <si>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</si>
  <si>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</si>
  <si>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</si>
  <si>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</si>
  <si>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</si>
  <si>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</si>
  <si>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</si>
  <si>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</si>
  <si>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</si>
  <si>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</si>
  <si>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</si>
  <si>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</si>
  <si>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</si>
  <si>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</si>
  <si>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</si>
  <si>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</si>
  <si>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</si>
  <si>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</si>
  <si>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</si>
  <si>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Kisegítő mezőgazdasági szolgáltatás</t>
  </si>
  <si>
    <t>Önkormányzat igazgatási tevékenység</t>
  </si>
  <si>
    <t xml:space="preserve">3.) Széchenyi István Általános Iskola - részben önállóan gazdálkodó </t>
  </si>
  <si>
    <t>Iskolai nevelés</t>
  </si>
  <si>
    <t>Iskolai étkeztetés</t>
  </si>
  <si>
    <t>1.) Polgármesteri Hivatal - önállóan gazdálkodó költségvetési szerv</t>
  </si>
  <si>
    <t>áteng.SzJA</t>
  </si>
  <si>
    <t>Munkabér  és járulékai</t>
  </si>
  <si>
    <t>Céltartalék működési összesen</t>
  </si>
  <si>
    <t>Céltartalék fejlesztési összesen</t>
  </si>
  <si>
    <t>Céltartalék összesen</t>
  </si>
  <si>
    <t>Polgárm.Hiv.</t>
  </si>
  <si>
    <t>tám.és.pe.átad.</t>
  </si>
  <si>
    <t>társd.szoc.pol.</t>
  </si>
  <si>
    <t>kölcsönnyújtás</t>
  </si>
  <si>
    <t>tám.és pe.átad.</t>
  </si>
  <si>
    <t>2009.</t>
  </si>
  <si>
    <t>2010.</t>
  </si>
  <si>
    <t>Támogatásértékű működési kiadás</t>
  </si>
  <si>
    <t>Továbbadási célú működési kiadás</t>
  </si>
  <si>
    <t>Szociálpolitikai juttatás</t>
  </si>
  <si>
    <t>Továbbadási célú felhalmozási bevétel</t>
  </si>
  <si>
    <t>Értékesített tárgyi eszközök ÁFA-ja</t>
  </si>
  <si>
    <t>Felújítási kiadás ÁFA-val</t>
  </si>
  <si>
    <t>Továbbadási célú felhalmozási kiadás</t>
  </si>
  <si>
    <t>Hosszú lejáratú értékpapírok beváltása</t>
  </si>
  <si>
    <t>Bevétele</t>
  </si>
  <si>
    <t>Állami támogatás működéshez</t>
  </si>
  <si>
    <t xml:space="preserve">Bevétel mindösszesen                                              </t>
  </si>
  <si>
    <t>Kiadása</t>
  </si>
  <si>
    <t>1. Működési kiadás</t>
  </si>
  <si>
    <t>Falunapra</t>
  </si>
  <si>
    <t>Egyéb dologi kiadás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</si>
  <si>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</si>
  <si>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</si>
  <si>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</si>
  <si>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</si>
  <si>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</si>
  <si>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</si>
  <si>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</si>
  <si>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Megnevezés Forrásonként</t>
  </si>
  <si>
    <t>Az önkormányzat létszámkerete 0 fő, többéves kihatással járó feladatokat és tartalékot nem tervez.</t>
  </si>
  <si>
    <t>2009.évi terv</t>
  </si>
  <si>
    <t>Alsónémedi Nagyközség Önkormányzat 2009.évre tervezett átlagos létszámkerete</t>
  </si>
  <si>
    <t>Alsónémedi Nagyközség Önkormányzat 2009. évre tervezett bevétele</t>
  </si>
  <si>
    <t>2009.évi</t>
  </si>
  <si>
    <t>2008.III. né mód.ei.tájékozt.jell.</t>
  </si>
  <si>
    <t>2009. évi címenkénti bevételek</t>
  </si>
  <si>
    <t>2009. évi címenkénti bevétele</t>
  </si>
  <si>
    <t>Alsónémedi Nagyközség Önkormányzat 2009. évi kiadásai</t>
  </si>
  <si>
    <t>2009. évi címenkénti kiadások</t>
  </si>
  <si>
    <t>2009. évi címenkénti kiadása</t>
  </si>
  <si>
    <t xml:space="preserve"> 2009. évi címenkénti kiadása</t>
  </si>
  <si>
    <t xml:space="preserve">Alsónémedi Nagyközség  Önkormányzat  2009. évi működési kiadásai szakfeladatonként                     </t>
  </si>
  <si>
    <t>Alsónémedi Nagyközség Önkormányzat 2009 évre tervezett                        beruházása és felújítása</t>
  </si>
  <si>
    <t>Polgármesteri Hivatal összes bevétele</t>
  </si>
  <si>
    <t>Óvodai összes kiadása</t>
  </si>
  <si>
    <t>Művelődési Ház és könyvtár összes kiadása</t>
  </si>
  <si>
    <t>Művelődési Ház és könyvtár összes bevétele</t>
  </si>
  <si>
    <t>Alsónémedi Nagyközség  Önkormányzat 2009. évi tartalékának alakulása</t>
  </si>
  <si>
    <t xml:space="preserve">                                                                                                2009. évi bevétel előirányzat ütemterve                                                                                                              </t>
  </si>
  <si>
    <t xml:space="preserve">                         2009. évi kiadás előirányzat ütemterve  </t>
  </si>
  <si>
    <t>2009-2010-2011. évi alakulása</t>
  </si>
  <si>
    <t>2011.</t>
  </si>
  <si>
    <t>Támogatás és pénze.átadás</t>
  </si>
  <si>
    <t>Társad. szoc.pol. kiadás</t>
  </si>
  <si>
    <t xml:space="preserve">Bolgár Kisebbségi Önkormányzat 2009. évre tervezett </t>
  </si>
  <si>
    <t>4.) Halászy Károly Művelődési Ház és Könyvtár</t>
  </si>
  <si>
    <t xml:space="preserve">2.) Szivárvány Napköziotthonos Óvoda - részben önállóan gazdálkodó </t>
  </si>
  <si>
    <t>Talajterhelési díj</t>
  </si>
  <si>
    <t>Biztonság Brókerház Kft.-től</t>
  </si>
  <si>
    <t>Magyar Teleház</t>
  </si>
  <si>
    <t>Fantázia Művészeti Iskola</t>
  </si>
  <si>
    <t>Köz.Szöv.- iskola konyha</t>
  </si>
  <si>
    <t>Trantor - iskola (számítástechnika)</t>
  </si>
  <si>
    <t>Település központ terve</t>
  </si>
  <si>
    <t>Mosogatógép (óvoda)</t>
  </si>
  <si>
    <t>Buszváró Haraszti u.</t>
  </si>
  <si>
    <t>Üdvözlő táblák</t>
  </si>
  <si>
    <t>Pm.Hiv. szám.techn.eszk.</t>
  </si>
  <si>
    <t>Padok  és         Riasztórendszer (temető)</t>
  </si>
  <si>
    <t xml:space="preserve">324/2008 (11.28.) </t>
  </si>
  <si>
    <t xml:space="preserve">254/2008 (09.12.) </t>
  </si>
  <si>
    <t xml:space="preserve">46/2007 (03.02.) </t>
  </si>
  <si>
    <t xml:space="preserve">321/2008 (11.28.) </t>
  </si>
  <si>
    <t xml:space="preserve">218/2007 (09.14.) </t>
  </si>
  <si>
    <t>Óvoda tornaszoba ép.</t>
  </si>
  <si>
    <t xml:space="preserve">140/2008 (04.25.) </t>
  </si>
  <si>
    <t>262/2008 (09.12.)</t>
  </si>
  <si>
    <t>Magyari, Hős utcák műszaki ellenőrzése</t>
  </si>
  <si>
    <t>Templom u. aszfaltozása</t>
  </si>
  <si>
    <t>346/2008 (11.28.)</t>
  </si>
  <si>
    <t>324/2008 (11.28.)</t>
  </si>
  <si>
    <t>Iskolaegészségügyi ellátás</t>
  </si>
  <si>
    <t>Gyáli Kistérségi Társulat</t>
  </si>
  <si>
    <t>Talajterhelési díj 2009-ben</t>
  </si>
  <si>
    <t>293/2008 (10.17.)</t>
  </si>
  <si>
    <t>Ktd.tv. 19§ (1) bek.</t>
  </si>
  <si>
    <t>Telekrendezés ügyvédi díja</t>
  </si>
  <si>
    <t>146/2008 (04.25.)</t>
  </si>
  <si>
    <t>138/2008 (04.25.)</t>
  </si>
  <si>
    <t>Akácfa,Nap,Hold,Nyárfa,Arany J. belső utak bővítése</t>
  </si>
  <si>
    <t>Szennyvíztisztitó telep bővítése</t>
  </si>
  <si>
    <t>Kamera rendszer felszerelése 4 db</t>
  </si>
  <si>
    <t>Általános iskola bővítése</t>
  </si>
  <si>
    <t>Iskola konyha bővítése</t>
  </si>
  <si>
    <t>Iskolatej program saját rész hozzájár.</t>
  </si>
  <si>
    <t>Iskolai táboroztatás</t>
  </si>
  <si>
    <t>Egyéb kisértékű tárgyi eszköz (iskola)</t>
  </si>
  <si>
    <t>Nem szakrendszerű oktatás eszközigénye (iskola)</t>
  </si>
  <si>
    <t>Szennyvíztelep nyomóvezeték</t>
  </si>
  <si>
    <t>2008.III.né. mód. Ei.tájékoztató j.</t>
  </si>
  <si>
    <t>Kölcsönök visszafiz.</t>
  </si>
  <si>
    <t>Művelődési Központ</t>
  </si>
  <si>
    <t>Finanszírozás</t>
  </si>
  <si>
    <t>Nagyajta (óvoda felújítás)</t>
  </si>
  <si>
    <t>Összes társadalmi- szoc.pol.juttatás és egyéb pénzbeni juttatás</t>
  </si>
  <si>
    <t>ÖSSZES KIADÁS</t>
  </si>
  <si>
    <t>Lakásépítési kölcsön nyújtása</t>
  </si>
  <si>
    <t>Faladatmutatóhoz kötött normatív hozzájárulás</t>
  </si>
  <si>
    <t>Kötött felhasználású nromatíva</t>
  </si>
  <si>
    <t>6.) Finanszírozás: Kincstárjegy eladás:</t>
  </si>
  <si>
    <t>7.) Pénzmaradvány összesen:</t>
  </si>
  <si>
    <t>Felhalmozási célú központi támogatás (óvoda)</t>
  </si>
  <si>
    <t>Felhalmozási célú központi támogatás (Magyari és Hős útépítés)</t>
  </si>
  <si>
    <t>Felhalmozási c.pe.átvétel szennyvíz közműről</t>
  </si>
  <si>
    <t>Bursa Hungarica</t>
  </si>
  <si>
    <t>229/2008 (07.29.)</t>
  </si>
  <si>
    <t>2/2009 (01.20.)</t>
  </si>
  <si>
    <t>54/2008 (03.07.)</t>
  </si>
  <si>
    <t xml:space="preserve">190/2008 (06.27.) 351/2008 (11.28.) </t>
  </si>
  <si>
    <t>Magyari, Hős utcák útburkolat felújítása</t>
  </si>
  <si>
    <t>a többéves kihatással járó feladatok és az Európai Uniós támogatással megvalósuló projektek bevételi és kiadási előirányzatai</t>
  </si>
  <si>
    <t>Projekt megnevezése:</t>
  </si>
  <si>
    <t>Kiadás:</t>
  </si>
  <si>
    <t>Bevétel:</t>
  </si>
  <si>
    <t>Fejlesztési céltartalék</t>
  </si>
  <si>
    <t>eFt</t>
  </si>
  <si>
    <t xml:space="preserve">2009. </t>
  </si>
  <si>
    <t>Pályázati támogatás KEOP</t>
  </si>
  <si>
    <t>Alsónémedi szennyvíztisztitó telepének korszerűsítése és bővítése</t>
  </si>
  <si>
    <t>I. ütem</t>
  </si>
  <si>
    <t>Projekt előkészítés</t>
  </si>
  <si>
    <t>2008.évi pénzmaradvány</t>
  </si>
  <si>
    <t>Testvérvárosi kapcsolat kialakítás</t>
  </si>
  <si>
    <t>1. sz. melléklet a  2/2009. (III. 05.) sz. önkormányzati rendelethez</t>
  </si>
  <si>
    <t>2. sz. melléklet a  2/2009. (III. 05.) sz. önkormányzati rendelethez</t>
  </si>
  <si>
    <t>2/A. sz. melléklet a  2/2009. (III. 05.) sz. önkormányzati rendelethez</t>
  </si>
  <si>
    <t>2/B. sz. melléklet a  2/2009. (III. 05.) sz. önkormányzati rendelethez</t>
  </si>
  <si>
    <t>2/C. sz. melléklet a  2/2009. (III. 05.) sz. önkormányzati rendelethez</t>
  </si>
  <si>
    <t>2/D. sz. melléklet a  2/2009. (III. 05.) sz. önkormányzati rendelethez</t>
  </si>
  <si>
    <t>2/E. sz. melléklet a  2/2009. (III. 05.) sz. önkormányzati rendelethez</t>
  </si>
  <si>
    <t>3. sz. melléklet a  2/2009. (III. 05.) sz. önkormányzati rendelethez</t>
  </si>
  <si>
    <t>3/A. sz. melléklet a  2/2009. (III. 05.) sz. önkormányzati rendelethez</t>
  </si>
  <si>
    <t>3/B. sz. melléklet a  2/2009. (III. 05.) sz. önkormányzati rendelethez</t>
  </si>
  <si>
    <t>3/C. sz. melléklet a  2/2009. (III. 05.) sz. önkormányzati rendelethez</t>
  </si>
  <si>
    <t>3/D. sz. melléklet a  2/2009. (III. 05.) sz. önkormányzati rendelethez</t>
  </si>
  <si>
    <t>3/E. sz. melléklet a  2/2009. (III. 05.) sz. önkormányzati rendelethez</t>
  </si>
  <si>
    <t>4. sz. melléklet a  2/2009. (III. 05.) sz. önkormányzati rendelethez</t>
  </si>
  <si>
    <t>5. sz. melléklet  2/2009. (III. 05.) sz.önkormányzati rendelethez</t>
  </si>
  <si>
    <t>6. sz. melléklet a  2/2009. (III. 05.) sz. önkormányzati rendelethez</t>
  </si>
  <si>
    <t>7/1. sz. melléklet a  2/2009. (III. 05.)  sz. önkormányzati rendelethez</t>
  </si>
  <si>
    <t>7/ 2.  sz. melléklet  2/2009. (III. 05.) sz. önkormányzati rendelethez</t>
  </si>
  <si>
    <t>8. sz. melléklet a  2/2009. (III. 05.) sz. önkormányzati rendelethez</t>
  </si>
  <si>
    <t>9. sz. melléklet a   2/2009. (III. 05.) sz. önkormányzati rendelethez</t>
  </si>
  <si>
    <t>10. sz. melléklet a  2/2009. (III. 05.) sz.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</si>
</sst>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b/>
      <i/>
      <u val="single"/>
      <sz val="14"/>
      <name val="Times New Roman"/>
      <family val="1"/>
    </font>
    <font>
      <i/>
      <u val="single"/>
      <sz val="14"/>
      <name val="Arial"/>
      <family val="0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1" fillId="0" borderId="0" xfId="0" applyFont="1" applyAlignment="1">
      <alignment vertical="justify"/>
    </xf>
    <xf numFmtId="0" fontId="8" fillId="0" borderId="0" xfId="0" applyFont="1" applyAlignment="1">
      <alignment horizontal="center" vertical="justify"/>
    </xf>
    <xf numFmtId="0" fontId="7" fillId="0" borderId="7" xfId="0" applyFont="1" applyBorder="1" applyAlignment="1">
      <alignment vertical="justify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5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9" fontId="8" fillId="0" borderId="4" xfId="0" applyNumberFormat="1" applyFont="1" applyBorder="1" applyAlignment="1">
      <alignment horizontal="left" vertical="top" wrapText="1"/>
    </xf>
    <xf numFmtId="0" fontId="8" fillId="0" borderId="25" xfId="0" applyFont="1" applyBorder="1" applyAlignment="1">
      <alignment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vertical="justify" wrapText="1"/>
    </xf>
    <xf numFmtId="0" fontId="9" fillId="0" borderId="30" xfId="0" applyFont="1" applyBorder="1" applyAlignment="1">
      <alignment vertical="justify" wrapText="1"/>
    </xf>
    <xf numFmtId="0" fontId="9" fillId="0" borderId="31" xfId="0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0" xfId="0" applyFont="1" applyFill="1" applyAlignment="1">
      <alignment/>
    </xf>
    <xf numFmtId="0" fontId="9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0" xfId="0" applyFont="1" applyAlignment="1">
      <alignment/>
    </xf>
    <xf numFmtId="0" fontId="0" fillId="0" borderId="44" xfId="0" applyBorder="1" applyAlignment="1">
      <alignment/>
    </xf>
    <xf numFmtId="0" fontId="5" fillId="0" borderId="44" xfId="0" applyFont="1" applyBorder="1" applyAlignment="1">
      <alignment/>
    </xf>
    <xf numFmtId="1" fontId="0" fillId="0" borderId="3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33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2" fillId="0" borderId="46" xfId="0" applyFont="1" applyBorder="1" applyAlignment="1">
      <alignment/>
    </xf>
    <xf numFmtId="0" fontId="2" fillId="0" borderId="45" xfId="0" applyFont="1" applyBorder="1" applyAlignment="1">
      <alignment horizontal="right" vertical="top" wrapText="1"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50" xfId="0" applyFont="1" applyBorder="1" applyAlignment="1">
      <alignment horizontal="right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51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53" xfId="0" applyFont="1" applyBorder="1" applyAlignment="1">
      <alignment vertical="top" wrapText="1"/>
    </xf>
    <xf numFmtId="0" fontId="2" fillId="0" borderId="49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horizontal="right" vertical="top" wrapText="1"/>
    </xf>
    <xf numFmtId="0" fontId="1" fillId="0" borderId="56" xfId="0" applyFont="1" applyBorder="1" applyAlignment="1">
      <alignment horizontal="right"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horizontal="right"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horizontal="right"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48" xfId="0" applyFont="1" applyBorder="1" applyAlignment="1">
      <alignment horizontal="right" vertical="top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65" xfId="0" applyFont="1" applyBorder="1" applyAlignment="1">
      <alignment horizontal="right" vertical="top" wrapText="1"/>
    </xf>
    <xf numFmtId="0" fontId="16" fillId="0" borderId="66" xfId="0" applyFont="1" applyBorder="1" applyAlignment="1">
      <alignment vertical="top" wrapText="1"/>
    </xf>
    <xf numFmtId="0" fontId="16" fillId="0" borderId="67" xfId="0" applyFont="1" applyBorder="1" applyAlignment="1">
      <alignment horizontal="right" vertical="top" wrapText="1"/>
    </xf>
    <xf numFmtId="0" fontId="16" fillId="0" borderId="68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16" fillId="0" borderId="69" xfId="0" applyFont="1" applyBorder="1" applyAlignment="1">
      <alignment vertical="top" wrapText="1"/>
    </xf>
    <xf numFmtId="0" fontId="16" fillId="0" borderId="70" xfId="0" applyFont="1" applyBorder="1" applyAlignment="1">
      <alignment horizontal="right" vertical="top" wrapText="1"/>
    </xf>
    <xf numFmtId="0" fontId="16" fillId="0" borderId="7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8" fillId="0" borderId="0" xfId="0" applyFont="1" applyBorder="1" applyAlignment="1">
      <alignment/>
    </xf>
    <xf numFmtId="0" fontId="14" fillId="0" borderId="44" xfId="0" applyFont="1" applyBorder="1" applyAlignment="1">
      <alignment horizontal="center"/>
    </xf>
    <xf numFmtId="0" fontId="15" fillId="0" borderId="47" xfId="0" applyFont="1" applyBorder="1" applyAlignment="1">
      <alignment/>
    </xf>
    <xf numFmtId="0" fontId="0" fillId="0" borderId="48" xfId="0" applyBorder="1" applyAlignment="1">
      <alignment/>
    </xf>
    <xf numFmtId="0" fontId="15" fillId="0" borderId="48" xfId="0" applyFont="1" applyBorder="1" applyAlignment="1">
      <alignment/>
    </xf>
    <xf numFmtId="0" fontId="15" fillId="0" borderId="49" xfId="0" applyFont="1" applyBorder="1" applyAlignment="1">
      <alignment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5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9" xfId="0" applyBorder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7" fillId="0" borderId="51" xfId="0" applyFont="1" applyBorder="1" applyAlignment="1">
      <alignment horizontal="justify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25" fillId="0" borderId="1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9" xfId="0" applyFont="1" applyBorder="1" applyAlignment="1">
      <alignment/>
    </xf>
    <xf numFmtId="0" fontId="1" fillId="0" borderId="35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right" vertical="top" wrapText="1"/>
    </xf>
    <xf numFmtId="0" fontId="1" fillId="0" borderId="74" xfId="0" applyFont="1" applyBorder="1" applyAlignment="1">
      <alignment horizontal="right" vertical="top" wrapText="1"/>
    </xf>
    <xf numFmtId="0" fontId="1" fillId="0" borderId="75" xfId="0" applyFont="1" applyBorder="1" applyAlignment="1">
      <alignment horizontal="right" vertical="top" wrapText="1"/>
    </xf>
    <xf numFmtId="0" fontId="1" fillId="0" borderId="76" xfId="0" applyFont="1" applyBorder="1" applyAlignment="1">
      <alignment horizontal="right" vertical="top" wrapText="1"/>
    </xf>
    <xf numFmtId="0" fontId="2" fillId="0" borderId="77" xfId="0" applyFont="1" applyBorder="1" applyAlignment="1">
      <alignment horizontal="right" vertical="top" wrapText="1"/>
    </xf>
    <xf numFmtId="0" fontId="2" fillId="0" borderId="78" xfId="0" applyFont="1" applyBorder="1" applyAlignment="1">
      <alignment horizontal="right" vertical="top" wrapText="1"/>
    </xf>
    <xf numFmtId="0" fontId="2" fillId="0" borderId="79" xfId="0" applyFont="1" applyBorder="1" applyAlignment="1">
      <alignment horizontal="right" vertical="top" wrapText="1"/>
    </xf>
    <xf numFmtId="0" fontId="2" fillId="0" borderId="80" xfId="0" applyFont="1" applyBorder="1" applyAlignment="1">
      <alignment horizontal="right" vertical="top" wrapText="1"/>
    </xf>
    <xf numFmtId="0" fontId="2" fillId="0" borderId="81" xfId="0" applyFont="1" applyBorder="1" applyAlignment="1">
      <alignment horizontal="right" vertical="top" wrapText="1"/>
    </xf>
    <xf numFmtId="0" fontId="6" fillId="0" borderId="8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83" xfId="0" applyFont="1" applyBorder="1" applyAlignment="1">
      <alignment horizontal="right" vertical="top" wrapText="1"/>
    </xf>
    <xf numFmtId="0" fontId="2" fillId="0" borderId="82" xfId="0" applyFont="1" applyBorder="1" applyAlignment="1">
      <alignment horizontal="right" vertical="top" wrapText="1"/>
    </xf>
    <xf numFmtId="0" fontId="6" fillId="0" borderId="81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8" fillId="0" borderId="79" xfId="0" applyFont="1" applyBorder="1" applyAlignment="1">
      <alignment vertical="top" wrapText="1"/>
    </xf>
    <xf numFmtId="0" fontId="8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" fillId="0" borderId="4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85" xfId="0" applyFont="1" applyBorder="1" applyAlignment="1">
      <alignment/>
    </xf>
    <xf numFmtId="0" fontId="0" fillId="0" borderId="85" xfId="0" applyBorder="1" applyAlignment="1">
      <alignment/>
    </xf>
    <xf numFmtId="0" fontId="0" fillId="0" borderId="85" xfId="0" applyFill="1" applyBorder="1" applyAlignment="1">
      <alignment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/>
    </xf>
    <xf numFmtId="0" fontId="0" fillId="0" borderId="79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1" fontId="0" fillId="0" borderId="89" xfId="0" applyNumberFormat="1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5" fillId="0" borderId="84" xfId="0" applyFont="1" applyBorder="1" applyAlignment="1">
      <alignment/>
    </xf>
    <xf numFmtId="0" fontId="0" fillId="0" borderId="91" xfId="0" applyFont="1" applyBorder="1" applyAlignment="1">
      <alignment horizontal="right"/>
    </xf>
    <xf numFmtId="0" fontId="6" fillId="0" borderId="84" xfId="0" applyFont="1" applyBorder="1" applyAlignment="1">
      <alignment wrapText="1"/>
    </xf>
    <xf numFmtId="0" fontId="0" fillId="0" borderId="92" xfId="0" applyBorder="1" applyAlignment="1">
      <alignment horizontal="right"/>
    </xf>
    <xf numFmtId="0" fontId="0" fillId="0" borderId="93" xfId="0" applyBorder="1" applyAlignment="1">
      <alignment/>
    </xf>
    <xf numFmtId="0" fontId="5" fillId="0" borderId="94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1" xfId="0" applyFont="1" applyBorder="1" applyAlignment="1">
      <alignment horizontal="right"/>
    </xf>
    <xf numFmtId="0" fontId="5" fillId="0" borderId="47" xfId="0" applyFont="1" applyFill="1" applyBorder="1" applyAlignment="1">
      <alignment/>
    </xf>
    <xf numFmtId="0" fontId="5" fillId="0" borderId="8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95" xfId="0" applyFont="1" applyFill="1" applyBorder="1" applyAlignment="1">
      <alignment/>
    </xf>
    <xf numFmtId="0" fontId="5" fillId="0" borderId="9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97" xfId="0" applyFont="1" applyFill="1" applyBorder="1" applyAlignment="1">
      <alignment horizontal="right"/>
    </xf>
    <xf numFmtId="0" fontId="0" fillId="0" borderId="98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9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0" fontId="5" fillId="0" borderId="101" xfId="0" applyFont="1" applyFill="1" applyBorder="1" applyAlignment="1">
      <alignment/>
    </xf>
    <xf numFmtId="0" fontId="5" fillId="0" borderId="102" xfId="0" applyFont="1" applyFill="1" applyBorder="1" applyAlignment="1">
      <alignment/>
    </xf>
    <xf numFmtId="0" fontId="5" fillId="0" borderId="103" xfId="0" applyFont="1" applyFill="1" applyBorder="1" applyAlignment="1">
      <alignment/>
    </xf>
    <xf numFmtId="0" fontId="5" fillId="0" borderId="104" xfId="0" applyFont="1" applyFill="1" applyBorder="1" applyAlignment="1">
      <alignment horizontal="right"/>
    </xf>
    <xf numFmtId="0" fontId="5" fillId="0" borderId="105" xfId="0" applyFont="1" applyFill="1" applyBorder="1" applyAlignment="1">
      <alignment horizontal="right"/>
    </xf>
    <xf numFmtId="0" fontId="5" fillId="0" borderId="103" xfId="0" applyFont="1" applyFill="1" applyBorder="1" applyAlignment="1">
      <alignment horizontal="right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98" xfId="0" applyFont="1" applyBorder="1" applyAlignment="1">
      <alignment vertical="top" wrapText="1"/>
    </xf>
    <xf numFmtId="0" fontId="1" fillId="0" borderId="40" xfId="0" applyFont="1" applyBorder="1" applyAlignment="1">
      <alignment/>
    </xf>
    <xf numFmtId="0" fontId="1" fillId="0" borderId="50" xfId="0" applyFont="1" applyBorder="1" applyAlignment="1">
      <alignment vertical="top" wrapText="1"/>
    </xf>
    <xf numFmtId="0" fontId="1" fillId="0" borderId="41" xfId="0" applyFont="1" applyBorder="1" applyAlignment="1">
      <alignment/>
    </xf>
    <xf numFmtId="0" fontId="1" fillId="0" borderId="106" xfId="0" applyFont="1" applyBorder="1" applyAlignment="1">
      <alignment vertical="top" wrapText="1"/>
    </xf>
    <xf numFmtId="0" fontId="1" fillId="0" borderId="107" xfId="0" applyFont="1" applyBorder="1" applyAlignment="1">
      <alignment/>
    </xf>
    <xf numFmtId="0" fontId="1" fillId="0" borderId="108" xfId="0" applyFont="1" applyBorder="1" applyAlignment="1">
      <alignment vertical="top" wrapText="1"/>
    </xf>
    <xf numFmtId="0" fontId="1" fillId="0" borderId="109" xfId="0" applyFont="1" applyBorder="1" applyAlignment="1">
      <alignment/>
    </xf>
    <xf numFmtId="0" fontId="2" fillId="0" borderId="110" xfId="0" applyFont="1" applyBorder="1" applyAlignment="1">
      <alignment vertical="top" wrapText="1"/>
    </xf>
    <xf numFmtId="0" fontId="2" fillId="0" borderId="51" xfId="0" applyFont="1" applyBorder="1" applyAlignment="1">
      <alignment horizontal="right" vertical="top" wrapText="1"/>
    </xf>
    <xf numFmtId="0" fontId="2" fillId="0" borderId="111" xfId="0" applyFont="1" applyBorder="1" applyAlignment="1">
      <alignment/>
    </xf>
    <xf numFmtId="0" fontId="2" fillId="0" borderId="4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4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top" wrapText="1"/>
    </xf>
    <xf numFmtId="0" fontId="6" fillId="0" borderId="112" xfId="0" applyFont="1" applyBorder="1" applyAlignment="1">
      <alignment horizontal="center" vertical="top" wrapText="1"/>
    </xf>
    <xf numFmtId="0" fontId="6" fillId="0" borderId="113" xfId="0" applyFont="1" applyBorder="1" applyAlignment="1">
      <alignment horizontal="center" vertical="top" wrapText="1"/>
    </xf>
    <xf numFmtId="0" fontId="8" fillId="0" borderId="98" xfId="0" applyFont="1" applyBorder="1" applyAlignment="1">
      <alignment vertical="top" wrapText="1"/>
    </xf>
    <xf numFmtId="0" fontId="1" fillId="0" borderId="40" xfId="0" applyFont="1" applyBorder="1" applyAlignment="1">
      <alignment horizontal="right" vertical="top" wrapText="1"/>
    </xf>
    <xf numFmtId="0" fontId="6" fillId="0" borderId="50" xfId="0" applyFont="1" applyBorder="1" applyAlignment="1">
      <alignment vertical="top" wrapText="1"/>
    </xf>
    <xf numFmtId="0" fontId="2" fillId="0" borderId="41" xfId="0" applyFont="1" applyBorder="1" applyAlignment="1">
      <alignment horizontal="right" vertical="top" wrapText="1"/>
    </xf>
    <xf numFmtId="0" fontId="8" fillId="0" borderId="97" xfId="0" applyFont="1" applyBorder="1" applyAlignment="1">
      <alignment vertical="top" wrapText="1"/>
    </xf>
    <xf numFmtId="0" fontId="1" fillId="0" borderId="89" xfId="0" applyFont="1" applyBorder="1" applyAlignment="1">
      <alignment horizontal="right" vertical="top" wrapText="1"/>
    </xf>
    <xf numFmtId="0" fontId="6" fillId="0" borderId="114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right" vertical="top" wrapText="1"/>
    </xf>
    <xf numFmtId="0" fontId="1" fillId="0" borderId="112" xfId="0" applyFont="1" applyBorder="1" applyAlignment="1">
      <alignment horizontal="right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113" xfId="0" applyFont="1" applyBorder="1" applyAlignment="1">
      <alignment horizontal="right" vertical="top" wrapText="1"/>
    </xf>
    <xf numFmtId="0" fontId="1" fillId="0" borderId="98" xfId="0" applyFont="1" applyBorder="1" applyAlignment="1">
      <alignment horizontal="right" vertical="top" wrapText="1"/>
    </xf>
    <xf numFmtId="0" fontId="1" fillId="0" borderId="5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right" vertical="top" wrapText="1"/>
    </xf>
    <xf numFmtId="0" fontId="6" fillId="0" borderId="112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7" fillId="0" borderId="112" xfId="0" applyFont="1" applyBorder="1" applyAlignment="1">
      <alignment horizontal="justify" vertical="top" wrapText="1"/>
    </xf>
    <xf numFmtId="0" fontId="7" fillId="0" borderId="113" xfId="0" applyFont="1" applyBorder="1" applyAlignment="1">
      <alignment horizontal="justify" vertical="top" wrapText="1"/>
    </xf>
    <xf numFmtId="0" fontId="2" fillId="0" borderId="89" xfId="0" applyFont="1" applyBorder="1" applyAlignment="1">
      <alignment horizontal="right" vertical="top" wrapText="1"/>
    </xf>
    <xf numFmtId="0" fontId="7" fillId="0" borderId="114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justify" vertical="top" wrapText="1"/>
    </xf>
    <xf numFmtId="0" fontId="2" fillId="0" borderId="41" xfId="0" applyFont="1" applyBorder="1" applyAlignment="1">
      <alignment vertical="top" wrapText="1"/>
    </xf>
    <xf numFmtId="0" fontId="2" fillId="0" borderId="89" xfId="0" applyFont="1" applyBorder="1" applyAlignment="1">
      <alignment vertical="top" wrapText="1"/>
    </xf>
    <xf numFmtId="0" fontId="2" fillId="0" borderId="105" xfId="0" applyFont="1" applyBorder="1" applyAlignment="1">
      <alignment vertical="top" wrapText="1"/>
    </xf>
    <xf numFmtId="0" fontId="1" fillId="0" borderId="112" xfId="0" applyFont="1" applyBorder="1" applyAlignment="1">
      <alignment vertical="top" wrapText="1"/>
    </xf>
    <xf numFmtId="0" fontId="1" fillId="0" borderId="11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7" fillId="0" borderId="112" xfId="0" applyFont="1" applyFill="1" applyBorder="1" applyAlignment="1">
      <alignment horizontal="justify" vertical="top" wrapText="1"/>
    </xf>
    <xf numFmtId="0" fontId="7" fillId="0" borderId="113" xfId="0" applyFont="1" applyFill="1" applyBorder="1" applyAlignment="1">
      <alignment horizontal="justify" vertical="top" wrapText="1"/>
    </xf>
    <xf numFmtId="0" fontId="7" fillId="0" borderId="114" xfId="0" applyFont="1" applyFill="1" applyBorder="1" applyAlignment="1">
      <alignment horizontal="justify" vertical="top" wrapText="1"/>
    </xf>
    <xf numFmtId="0" fontId="7" fillId="0" borderId="114" xfId="0" applyFont="1" applyFill="1" applyBorder="1" applyAlignment="1">
      <alignment horizontal="center" vertical="top" wrapText="1"/>
    </xf>
    <xf numFmtId="0" fontId="6" fillId="0" borderId="105" xfId="0" applyFont="1" applyBorder="1" applyAlignment="1">
      <alignment vertical="top" wrapText="1"/>
    </xf>
    <xf numFmtId="0" fontId="8" fillId="0" borderId="112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167" fontId="12" fillId="0" borderId="44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70" fontId="12" fillId="0" borderId="0" xfId="0" applyNumberFormat="1" applyFont="1" applyAlignment="1">
      <alignment horizontal="right"/>
    </xf>
    <xf numFmtId="8" fontId="14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1" fontId="12" fillId="0" borderId="44" xfId="0" applyNumberFormat="1" applyFont="1" applyBorder="1" applyAlignment="1">
      <alignment/>
    </xf>
    <xf numFmtId="1" fontId="12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0" fontId="2" fillId="0" borderId="69" xfId="0" applyFont="1" applyBorder="1" applyAlignment="1">
      <alignment horizontal="center" vertical="top" wrapText="1"/>
    </xf>
    <xf numFmtId="0" fontId="2" fillId="0" borderId="115" xfId="0" applyFont="1" applyBorder="1" applyAlignment="1">
      <alignment horizontal="center" vertical="top" wrapText="1"/>
    </xf>
    <xf numFmtId="0" fontId="2" fillId="0" borderId="116" xfId="0" applyFont="1" applyBorder="1" applyAlignment="1">
      <alignment horizontal="center" vertical="top" wrapText="1"/>
    </xf>
    <xf numFmtId="0" fontId="2" fillId="0" borderId="117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8" xfId="0" applyFont="1" applyBorder="1" applyAlignment="1">
      <alignment horizontal="left"/>
    </xf>
    <xf numFmtId="0" fontId="0" fillId="0" borderId="119" xfId="0" applyBorder="1" applyAlignment="1">
      <alignment/>
    </xf>
    <xf numFmtId="0" fontId="0" fillId="0" borderId="48" xfId="0" applyBorder="1" applyAlignment="1">
      <alignment/>
    </xf>
    <xf numFmtId="0" fontId="8" fillId="0" borderId="120" xfId="0" applyFont="1" applyBorder="1" applyAlignment="1">
      <alignment vertical="justify" wrapText="1"/>
    </xf>
    <xf numFmtId="0" fontId="8" fillId="0" borderId="121" xfId="0" applyFont="1" applyBorder="1" applyAlignment="1">
      <alignment vertical="justify" wrapText="1"/>
    </xf>
    <xf numFmtId="0" fontId="8" fillId="0" borderId="12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12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2" fillId="0" borderId="0" xfId="0" applyFont="1" applyAlignment="1">
      <alignment/>
    </xf>
    <xf numFmtId="0" fontId="10" fillId="0" borderId="4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23" xfId="0" applyFont="1" applyBorder="1" applyAlignment="1">
      <alignment horizontal="center" vertical="top" wrapText="1"/>
    </xf>
    <xf numFmtId="0" fontId="2" fillId="0" borderId="124" xfId="0" applyFont="1" applyBorder="1" applyAlignment="1">
      <alignment horizontal="center" vertical="top" wrapText="1"/>
    </xf>
    <xf numFmtId="0" fontId="2" fillId="0" borderId="125" xfId="0" applyFont="1" applyBorder="1" applyAlignment="1">
      <alignment horizontal="center" vertical="top" wrapText="1"/>
    </xf>
    <xf numFmtId="0" fontId="2" fillId="0" borderId="126" xfId="0" applyFont="1" applyBorder="1" applyAlignment="1">
      <alignment horizontal="center" vertical="top" wrapText="1"/>
    </xf>
    <xf numFmtId="0" fontId="2" fillId="0" borderId="12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6" fillId="0" borderId="44" xfId="0" applyFont="1" applyBorder="1" applyAlignment="1">
      <alignment/>
    </xf>
    <xf numFmtId="0" fontId="17" fillId="0" borderId="4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85" xfId="0" applyFont="1" applyBorder="1" applyAlignment="1">
      <alignment/>
    </xf>
    <xf numFmtId="0" fontId="5" fillId="0" borderId="8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0" fontId="2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Border="1" applyAlignment="1">
      <alignment/>
    </xf>
    <xf numFmtId="0" fontId="2" fillId="0" borderId="119" xfId="0" applyFont="1" applyBorder="1" applyAlignment="1">
      <alignment/>
    </xf>
    <xf numFmtId="0" fontId="5" fillId="0" borderId="87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4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9.140625" defaultRowHeight="12.75"/>
  <cols>
    <col min="6" max="6" width="11.421875" style="0" customWidth="1"/>
    <col min="8" max="8" width="11.28125" style="0" customWidth="1"/>
  </cols>
  <sheetData>
    <row r="1" spans="1:8" ht="15.75">
      <c r="A1" s="391" t="s">
        <v>440</v>
      </c>
      <c r="B1" s="392"/>
      <c r="C1" s="392"/>
      <c r="D1" s="392"/>
      <c r="E1" s="392"/>
      <c r="F1" s="392"/>
      <c r="G1" s="392"/>
      <c r="H1" s="392"/>
    </row>
    <row r="2" ht="18.75">
      <c r="A2" s="27"/>
    </row>
    <row r="3" spans="1:8" ht="18.75">
      <c r="A3" s="393" t="s">
        <v>337</v>
      </c>
      <c r="B3" s="392"/>
      <c r="C3" s="392"/>
      <c r="D3" s="392"/>
      <c r="E3" s="392"/>
      <c r="F3" s="392"/>
      <c r="G3" s="392"/>
      <c r="H3" s="392"/>
    </row>
    <row r="4" spans="1:8" ht="18.75">
      <c r="A4" s="27"/>
      <c r="B4" s="116"/>
      <c r="C4" s="116"/>
      <c r="D4" s="116"/>
      <c r="E4" s="116"/>
      <c r="F4" s="116"/>
      <c r="G4" s="116"/>
      <c r="H4" s="116"/>
    </row>
    <row r="5" spans="1:8" ht="15.75">
      <c r="A5" s="29" t="s">
        <v>338</v>
      </c>
      <c r="B5" s="119"/>
      <c r="C5" s="119"/>
      <c r="D5" s="119"/>
      <c r="E5" s="119"/>
      <c r="F5" s="119"/>
      <c r="G5" s="119"/>
      <c r="H5" s="119"/>
    </row>
    <row r="6" spans="1:8" ht="15.75">
      <c r="A6" s="29"/>
      <c r="B6" s="119"/>
      <c r="C6" s="119"/>
      <c r="D6" s="119"/>
      <c r="E6" s="119"/>
      <c r="F6" s="119"/>
      <c r="G6" s="119"/>
      <c r="H6" s="119"/>
    </row>
    <row r="7" spans="1:8" ht="15.75">
      <c r="A7" s="14"/>
      <c r="F7" s="47"/>
      <c r="G7" s="47"/>
      <c r="H7" s="47"/>
    </row>
    <row r="8" spans="1:8" ht="17.25" thickBot="1">
      <c r="A8" s="394" t="s">
        <v>0</v>
      </c>
      <c r="B8" s="395"/>
      <c r="C8" s="395"/>
      <c r="D8" s="100"/>
      <c r="E8" s="100"/>
      <c r="F8" s="100"/>
      <c r="G8" s="101"/>
      <c r="H8" s="171" t="s">
        <v>294</v>
      </c>
    </row>
    <row r="9" spans="1:3" ht="16.5">
      <c r="A9" s="121"/>
      <c r="B9" s="121"/>
      <c r="C9" s="121"/>
    </row>
    <row r="10" spans="1:3" ht="16.5">
      <c r="A10" s="99" t="s">
        <v>300</v>
      </c>
      <c r="B10" s="121"/>
      <c r="C10" s="121"/>
    </row>
    <row r="11" spans="1:8" ht="16.5">
      <c r="A11" s="121" t="s">
        <v>295</v>
      </c>
      <c r="B11" s="121"/>
      <c r="C11" s="121"/>
      <c r="H11" s="45">
        <v>3.5</v>
      </c>
    </row>
    <row r="12" spans="1:8" ht="16.5">
      <c r="A12" s="121" t="s">
        <v>100</v>
      </c>
      <c r="B12" s="121"/>
      <c r="C12" s="121"/>
      <c r="H12" s="45">
        <v>4</v>
      </c>
    </row>
    <row r="13" spans="1:8" ht="16.5">
      <c r="A13" s="170" t="s">
        <v>296</v>
      </c>
      <c r="B13" s="170"/>
      <c r="C13" s="170"/>
      <c r="D13" s="103"/>
      <c r="E13" s="103"/>
      <c r="F13" s="103"/>
      <c r="G13" s="103"/>
      <c r="H13" s="104">
        <v>23</v>
      </c>
    </row>
    <row r="14" spans="1:8" ht="16.5">
      <c r="A14" s="126" t="s">
        <v>53</v>
      </c>
      <c r="B14" s="126"/>
      <c r="C14" s="126"/>
      <c r="D14" s="7"/>
      <c r="E14" s="7"/>
      <c r="F14" s="7"/>
      <c r="G14" s="7"/>
      <c r="H14" s="48">
        <v>2.5</v>
      </c>
    </row>
    <row r="15" spans="1:8" ht="16.5">
      <c r="A15" s="127" t="s">
        <v>151</v>
      </c>
      <c r="B15" s="121"/>
      <c r="C15" s="121"/>
      <c r="G15" s="45"/>
      <c r="H15" s="99">
        <f>SUM(H11:H14)</f>
        <v>33</v>
      </c>
    </row>
    <row r="16" spans="1:3" ht="16.5">
      <c r="A16" s="127"/>
      <c r="B16" s="121"/>
      <c r="C16" s="121"/>
    </row>
    <row r="17" spans="1:3" ht="16.5">
      <c r="A17" s="121"/>
      <c r="B17" s="121"/>
      <c r="C17" s="121"/>
    </row>
    <row r="18" spans="1:3" ht="16.5">
      <c r="A18" s="99" t="s">
        <v>363</v>
      </c>
      <c r="B18" s="121"/>
      <c r="C18" s="121"/>
    </row>
    <row r="19" spans="1:8" ht="16.5">
      <c r="A19" s="126" t="s">
        <v>43</v>
      </c>
      <c r="B19" s="126"/>
      <c r="C19" s="126"/>
      <c r="D19" s="7"/>
      <c r="E19" s="7"/>
      <c r="F19" s="7"/>
      <c r="G19" s="7"/>
      <c r="H19" s="48">
        <v>31.5</v>
      </c>
    </row>
    <row r="20" spans="1:8" ht="16.5">
      <c r="A20" s="127" t="s">
        <v>151</v>
      </c>
      <c r="B20" s="121"/>
      <c r="C20" s="121"/>
      <c r="G20" s="45"/>
      <c r="H20" s="99">
        <f>SUM(H19:H19)</f>
        <v>31.5</v>
      </c>
    </row>
    <row r="21" spans="1:8" ht="16.5">
      <c r="A21" s="127"/>
      <c r="B21" s="121"/>
      <c r="C21" s="121"/>
      <c r="H21" s="45"/>
    </row>
    <row r="22" spans="1:3" ht="16.5">
      <c r="A22" s="121"/>
      <c r="B22" s="121"/>
      <c r="C22" s="121"/>
    </row>
    <row r="23" spans="1:3" ht="16.5">
      <c r="A23" s="99" t="s">
        <v>297</v>
      </c>
      <c r="B23" s="121"/>
      <c r="C23" s="121"/>
    </row>
    <row r="24" spans="1:8" ht="16.5">
      <c r="A24" s="121" t="s">
        <v>298</v>
      </c>
      <c r="B24" s="121"/>
      <c r="C24" s="121"/>
      <c r="H24" s="45">
        <v>42</v>
      </c>
    </row>
    <row r="25" spans="1:8" ht="16.5">
      <c r="A25" s="121" t="s">
        <v>49</v>
      </c>
      <c r="B25" s="121"/>
      <c r="C25" s="121"/>
      <c r="H25" s="45">
        <v>4</v>
      </c>
    </row>
    <row r="26" spans="1:8" ht="16.5">
      <c r="A26" s="126" t="s">
        <v>299</v>
      </c>
      <c r="B26" s="126"/>
      <c r="C26" s="126"/>
      <c r="D26" s="7"/>
      <c r="E26" s="7"/>
      <c r="F26" s="7"/>
      <c r="G26" s="7"/>
      <c r="H26" s="48">
        <v>6</v>
      </c>
    </row>
    <row r="27" spans="1:8" ht="16.5">
      <c r="A27" s="127" t="s">
        <v>151</v>
      </c>
      <c r="B27" s="121"/>
      <c r="C27" s="121"/>
      <c r="G27" s="45"/>
      <c r="H27" s="49">
        <f>SUM(H24:H26)</f>
        <v>52</v>
      </c>
    </row>
    <row r="28" spans="1:3" ht="16.5">
      <c r="A28" s="127"/>
      <c r="B28" s="121"/>
      <c r="C28" s="121"/>
    </row>
    <row r="29" spans="1:3" ht="16.5">
      <c r="A29" s="121"/>
      <c r="B29" s="121"/>
      <c r="C29" s="121"/>
    </row>
    <row r="30" spans="1:3" ht="16.5">
      <c r="A30" s="99" t="s">
        <v>362</v>
      </c>
      <c r="B30" s="121"/>
      <c r="C30" s="121"/>
    </row>
    <row r="31" spans="1:8" ht="16.5">
      <c r="A31" s="121" t="s">
        <v>251</v>
      </c>
      <c r="B31" s="121"/>
      <c r="C31" s="121"/>
      <c r="H31" s="45">
        <v>3</v>
      </c>
    </row>
    <row r="32" spans="1:8" ht="16.5">
      <c r="A32" s="126" t="s">
        <v>55</v>
      </c>
      <c r="B32" s="126"/>
      <c r="C32" s="126"/>
      <c r="D32" s="7"/>
      <c r="E32" s="7"/>
      <c r="F32" s="7"/>
      <c r="G32" s="7"/>
      <c r="H32" s="48">
        <v>1.5</v>
      </c>
    </row>
    <row r="33" spans="1:8" ht="16.5">
      <c r="A33" s="127" t="s">
        <v>151</v>
      </c>
      <c r="B33" s="121"/>
      <c r="C33" s="121"/>
      <c r="G33" s="45"/>
      <c r="H33" s="99">
        <f>SUM(H31:H32)</f>
        <v>4.5</v>
      </c>
    </row>
    <row r="34" spans="1:3" ht="16.5">
      <c r="A34" s="127"/>
      <c r="B34" s="121"/>
      <c r="C34" s="121"/>
    </row>
    <row r="35" ht="13.5" thickBot="1"/>
    <row r="36" spans="1:8" ht="18.75" thickBot="1">
      <c r="A36" s="172" t="s">
        <v>151</v>
      </c>
      <c r="B36" s="173"/>
      <c r="C36" s="173"/>
      <c r="D36" s="173"/>
      <c r="E36" s="173"/>
      <c r="F36" s="173"/>
      <c r="G36" s="174"/>
      <c r="H36" s="175">
        <f>H33+H27+H20+H15</f>
        <v>121</v>
      </c>
    </row>
  </sheetData>
  <mergeCells count="3">
    <mergeCell ref="A1:H1"/>
    <mergeCell ref="A3:H3"/>
    <mergeCell ref="A8:C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H1"/>
    </sheetView>
  </sheetViews>
  <sheetFormatPr defaultColWidth="9.140625" defaultRowHeight="12.75"/>
  <cols>
    <col min="1" max="1" width="18.140625" style="0" customWidth="1"/>
    <col min="6" max="6" width="10.28125" style="0" customWidth="1"/>
    <col min="8" max="8" width="10.28125" style="0" customWidth="1"/>
  </cols>
  <sheetData>
    <row r="1" spans="1:8" ht="15.75">
      <c r="A1" s="391" t="s">
        <v>449</v>
      </c>
      <c r="B1" s="403"/>
      <c r="C1" s="403"/>
      <c r="D1" s="403"/>
      <c r="E1" s="403"/>
      <c r="F1" s="403"/>
      <c r="G1" s="403"/>
      <c r="H1" s="403"/>
    </row>
    <row r="2" ht="15.75">
      <c r="A2" s="1"/>
    </row>
    <row r="3" spans="1:8" ht="15.75">
      <c r="A3" s="391" t="s">
        <v>33</v>
      </c>
      <c r="B3" s="403"/>
      <c r="C3" s="403"/>
      <c r="D3" s="403"/>
      <c r="E3" s="403"/>
      <c r="F3" s="403"/>
      <c r="G3" s="403"/>
      <c r="H3" s="403"/>
    </row>
    <row r="4" spans="1:8" ht="15.75">
      <c r="A4" s="391" t="s">
        <v>91</v>
      </c>
      <c r="B4" s="403"/>
      <c r="C4" s="403"/>
      <c r="D4" s="403"/>
      <c r="E4" s="403"/>
      <c r="F4" s="403"/>
      <c r="G4" s="403"/>
      <c r="H4" s="403"/>
    </row>
    <row r="5" spans="1:8" ht="15.75">
      <c r="A5" s="391" t="s">
        <v>346</v>
      </c>
      <c r="B5" s="403"/>
      <c r="C5" s="403"/>
      <c r="D5" s="403"/>
      <c r="E5" s="403"/>
      <c r="F5" s="403"/>
      <c r="G5" s="403"/>
      <c r="H5" s="403"/>
    </row>
    <row r="6" ht="16.5" thickBot="1">
      <c r="H6" s="25" t="s">
        <v>45</v>
      </c>
    </row>
    <row r="7" spans="1:8" ht="56.25" customHeight="1" thickBot="1">
      <c r="A7" s="213" t="s">
        <v>0</v>
      </c>
      <c r="B7" s="209" t="s">
        <v>89</v>
      </c>
      <c r="C7" s="198" t="s">
        <v>359</v>
      </c>
      <c r="D7" s="198" t="s">
        <v>360</v>
      </c>
      <c r="E7" s="129" t="s">
        <v>413</v>
      </c>
      <c r="F7" s="198" t="s">
        <v>112</v>
      </c>
      <c r="G7" s="198" t="s">
        <v>109</v>
      </c>
      <c r="H7" s="199" t="s">
        <v>56</v>
      </c>
    </row>
    <row r="8" spans="1:8" ht="33.75" customHeight="1">
      <c r="A8" s="214" t="s">
        <v>97</v>
      </c>
      <c r="B8" s="210">
        <v>10952</v>
      </c>
      <c r="C8" s="197"/>
      <c r="D8" s="106"/>
      <c r="E8" s="106"/>
      <c r="F8" s="106"/>
      <c r="G8" s="201"/>
      <c r="H8" s="205">
        <f aca="true" t="shared" si="0" ref="H8:H18">SUM(B8:G8)</f>
        <v>10952</v>
      </c>
    </row>
    <row r="9" spans="1:8" ht="20.25" customHeight="1">
      <c r="A9" s="215" t="s">
        <v>34</v>
      </c>
      <c r="B9" s="195">
        <v>385</v>
      </c>
      <c r="C9" s="196"/>
      <c r="D9" s="50"/>
      <c r="E9" s="50"/>
      <c r="F9" s="50"/>
      <c r="G9" s="202"/>
      <c r="H9" s="206">
        <f t="shared" si="0"/>
        <v>385</v>
      </c>
    </row>
    <row r="10" spans="1:8" ht="33.75" customHeight="1">
      <c r="A10" s="215" t="s">
        <v>98</v>
      </c>
      <c r="B10" s="195">
        <v>20000</v>
      </c>
      <c r="C10" s="196"/>
      <c r="D10" s="50"/>
      <c r="E10" s="50"/>
      <c r="F10" s="50">
        <v>12731</v>
      </c>
      <c r="G10" s="202"/>
      <c r="H10" s="206">
        <f t="shared" si="0"/>
        <v>32731</v>
      </c>
    </row>
    <row r="11" spans="1:8" ht="33.75" customHeight="1">
      <c r="A11" s="215" t="s">
        <v>99</v>
      </c>
      <c r="B11" s="195">
        <v>3924</v>
      </c>
      <c r="C11" s="196"/>
      <c r="D11" s="50"/>
      <c r="E11" s="50"/>
      <c r="F11" s="50"/>
      <c r="G11" s="202"/>
      <c r="H11" s="206">
        <f t="shared" si="0"/>
        <v>3924</v>
      </c>
    </row>
    <row r="12" spans="1:8" ht="39" customHeight="1">
      <c r="A12" s="215" t="s">
        <v>257</v>
      </c>
      <c r="B12" s="195">
        <v>1096</v>
      </c>
      <c r="C12" s="196"/>
      <c r="D12" s="50"/>
      <c r="E12" s="50"/>
      <c r="F12" s="50"/>
      <c r="G12" s="202"/>
      <c r="H12" s="206">
        <f t="shared" si="0"/>
        <v>1096</v>
      </c>
    </row>
    <row r="13" spans="1:8" ht="20.25" customHeight="1">
      <c r="A13" s="215" t="s">
        <v>100</v>
      </c>
      <c r="B13" s="195">
        <v>10741</v>
      </c>
      <c r="C13" s="196"/>
      <c r="D13" s="50"/>
      <c r="E13" s="50"/>
      <c r="F13" s="50"/>
      <c r="G13" s="202"/>
      <c r="H13" s="206">
        <f t="shared" si="0"/>
        <v>10741</v>
      </c>
    </row>
    <row r="14" spans="1:8" ht="24" customHeight="1">
      <c r="A14" s="215" t="s">
        <v>101</v>
      </c>
      <c r="B14" s="195">
        <v>145646</v>
      </c>
      <c r="C14" s="196">
        <v>20813</v>
      </c>
      <c r="D14" s="50"/>
      <c r="E14" s="50">
        <v>715</v>
      </c>
      <c r="F14" s="50">
        <v>6600</v>
      </c>
      <c r="G14" s="202">
        <v>990585</v>
      </c>
      <c r="H14" s="206">
        <f t="shared" si="0"/>
        <v>1164359</v>
      </c>
    </row>
    <row r="15" spans="1:8" ht="39" customHeight="1">
      <c r="A15" s="215" t="s">
        <v>102</v>
      </c>
      <c r="B15" s="195">
        <v>1338</v>
      </c>
      <c r="C15" s="196"/>
      <c r="D15" s="50"/>
      <c r="E15" s="50"/>
      <c r="F15" s="50">
        <v>2000</v>
      </c>
      <c r="G15" s="202"/>
      <c r="H15" s="206">
        <f t="shared" si="0"/>
        <v>3338</v>
      </c>
    </row>
    <row r="16" spans="1:8" ht="24" customHeight="1">
      <c r="A16" s="215" t="s">
        <v>103</v>
      </c>
      <c r="B16" s="195">
        <v>600</v>
      </c>
      <c r="C16" s="196"/>
      <c r="D16" s="50"/>
      <c r="E16" s="50"/>
      <c r="F16" s="50"/>
      <c r="G16" s="202"/>
      <c r="H16" s="206">
        <f t="shared" si="0"/>
        <v>600</v>
      </c>
    </row>
    <row r="17" spans="1:8" ht="21.75" customHeight="1">
      <c r="A17" s="215" t="s">
        <v>104</v>
      </c>
      <c r="B17" s="195">
        <v>9338</v>
      </c>
      <c r="C17" s="196"/>
      <c r="D17" s="50"/>
      <c r="E17" s="50"/>
      <c r="F17" s="50"/>
      <c r="G17" s="202"/>
      <c r="H17" s="206">
        <f t="shared" si="0"/>
        <v>9338</v>
      </c>
    </row>
    <row r="18" spans="1:8" ht="21.75" customHeight="1">
      <c r="A18" s="215" t="s">
        <v>105</v>
      </c>
      <c r="B18" s="195">
        <v>95</v>
      </c>
      <c r="C18" s="196"/>
      <c r="D18" s="50"/>
      <c r="E18" s="50"/>
      <c r="F18" s="50"/>
      <c r="G18" s="202"/>
      <c r="H18" s="206">
        <f t="shared" si="0"/>
        <v>95</v>
      </c>
    </row>
    <row r="19" spans="1:8" ht="18.75" customHeight="1">
      <c r="A19" s="215" t="s">
        <v>78</v>
      </c>
      <c r="B19" s="195">
        <v>240</v>
      </c>
      <c r="C19" s="50"/>
      <c r="D19" s="50">
        <v>1500</v>
      </c>
      <c r="E19" s="50"/>
      <c r="F19" s="50"/>
      <c r="G19" s="202"/>
      <c r="H19" s="206">
        <f aca="true" t="shared" si="1" ref="H19:H29">SUM(B19:G19)</f>
        <v>1740</v>
      </c>
    </row>
    <row r="20" spans="1:8" ht="33" customHeight="1">
      <c r="A20" s="215" t="s">
        <v>239</v>
      </c>
      <c r="B20" s="195">
        <v>1400</v>
      </c>
      <c r="C20" s="50"/>
      <c r="D20" s="50">
        <v>5600</v>
      </c>
      <c r="E20" s="50"/>
      <c r="F20" s="50"/>
      <c r="G20" s="202"/>
      <c r="H20" s="206">
        <f t="shared" si="1"/>
        <v>7000</v>
      </c>
    </row>
    <row r="21" spans="1:8" ht="31.5" customHeight="1">
      <c r="A21" s="215" t="s">
        <v>240</v>
      </c>
      <c r="B21" s="195"/>
      <c r="C21" s="50"/>
      <c r="D21" s="50">
        <v>7200</v>
      </c>
      <c r="E21" s="50"/>
      <c r="F21" s="50"/>
      <c r="G21" s="202"/>
      <c r="H21" s="206">
        <f t="shared" si="1"/>
        <v>7200</v>
      </c>
    </row>
    <row r="22" spans="1:8" ht="33" customHeight="1">
      <c r="A22" s="215" t="s">
        <v>244</v>
      </c>
      <c r="B22" s="195"/>
      <c r="C22" s="50"/>
      <c r="D22" s="50">
        <v>1000</v>
      </c>
      <c r="E22" s="50"/>
      <c r="F22" s="50"/>
      <c r="G22" s="202"/>
      <c r="H22" s="206">
        <f t="shared" si="1"/>
        <v>1000</v>
      </c>
    </row>
    <row r="23" spans="1:8" ht="21" customHeight="1">
      <c r="A23" s="215" t="s">
        <v>241</v>
      </c>
      <c r="B23" s="195">
        <v>420</v>
      </c>
      <c r="C23" s="50"/>
      <c r="D23" s="50"/>
      <c r="E23" s="50"/>
      <c r="F23" s="50">
        <v>40000</v>
      </c>
      <c r="G23" s="202"/>
      <c r="H23" s="206">
        <f t="shared" si="1"/>
        <v>40420</v>
      </c>
    </row>
    <row r="24" spans="1:8" ht="31.5" customHeight="1">
      <c r="A24" s="215" t="s">
        <v>106</v>
      </c>
      <c r="B24" s="195">
        <v>16705</v>
      </c>
      <c r="C24" s="50">
        <v>234</v>
      </c>
      <c r="D24" s="50"/>
      <c r="E24" s="50"/>
      <c r="F24" s="50"/>
      <c r="G24" s="202"/>
      <c r="H24" s="206">
        <f t="shared" si="1"/>
        <v>16939</v>
      </c>
    </row>
    <row r="25" spans="1:8" ht="31.5" customHeight="1">
      <c r="A25" s="215" t="s">
        <v>107</v>
      </c>
      <c r="B25" s="195">
        <v>156</v>
      </c>
      <c r="C25" s="50"/>
      <c r="D25" s="50"/>
      <c r="E25" s="50"/>
      <c r="F25" s="50">
        <v>500</v>
      </c>
      <c r="G25" s="202"/>
      <c r="H25" s="206">
        <f t="shared" si="1"/>
        <v>656</v>
      </c>
    </row>
    <row r="26" spans="1:8" ht="31.5" customHeight="1">
      <c r="A26" s="216" t="s">
        <v>115</v>
      </c>
      <c r="B26" s="195">
        <v>5954</v>
      </c>
      <c r="C26" s="50">
        <v>6885</v>
      </c>
      <c r="D26" s="50"/>
      <c r="E26" s="50"/>
      <c r="F26" s="50"/>
      <c r="G26" s="202"/>
      <c r="H26" s="206">
        <f t="shared" si="1"/>
        <v>12839</v>
      </c>
    </row>
    <row r="27" spans="1:8" ht="24" customHeight="1">
      <c r="A27" s="216" t="s">
        <v>116</v>
      </c>
      <c r="B27" s="195">
        <v>792</v>
      </c>
      <c r="C27" s="50"/>
      <c r="D27" s="50"/>
      <c r="E27" s="50"/>
      <c r="F27" s="50"/>
      <c r="G27" s="202"/>
      <c r="H27" s="206">
        <f t="shared" si="1"/>
        <v>792</v>
      </c>
    </row>
    <row r="28" spans="1:8" ht="23.25" customHeight="1">
      <c r="A28" s="216" t="s">
        <v>53</v>
      </c>
      <c r="B28" s="195">
        <v>9106</v>
      </c>
      <c r="C28" s="50"/>
      <c r="D28" s="50"/>
      <c r="E28" s="50"/>
      <c r="F28" s="50"/>
      <c r="G28" s="202"/>
      <c r="H28" s="206">
        <f t="shared" si="1"/>
        <v>9106</v>
      </c>
    </row>
    <row r="29" spans="1:8" ht="22.5" customHeight="1" thickBot="1">
      <c r="A29" s="217" t="s">
        <v>117</v>
      </c>
      <c r="B29" s="211">
        <v>1580</v>
      </c>
      <c r="C29" s="200"/>
      <c r="D29" s="200"/>
      <c r="E29" s="200"/>
      <c r="F29" s="200"/>
      <c r="G29" s="203"/>
      <c r="H29" s="207">
        <f t="shared" si="1"/>
        <v>1580</v>
      </c>
    </row>
    <row r="30" spans="1:8" ht="45.75" customHeight="1" thickBot="1">
      <c r="A30" s="218" t="s">
        <v>108</v>
      </c>
      <c r="B30" s="212">
        <f>SUM(B8:B29)</f>
        <v>240468</v>
      </c>
      <c r="C30" s="108">
        <f aca="true" t="shared" si="2" ref="C30:H30">SUM(C8:C29)</f>
        <v>27932</v>
      </c>
      <c r="D30" s="108">
        <f t="shared" si="2"/>
        <v>15300</v>
      </c>
      <c r="E30" s="108">
        <f t="shared" si="2"/>
        <v>715</v>
      </c>
      <c r="F30" s="108">
        <f t="shared" si="2"/>
        <v>61831</v>
      </c>
      <c r="G30" s="204">
        <f t="shared" si="2"/>
        <v>990585</v>
      </c>
      <c r="H30" s="208">
        <f t="shared" si="2"/>
        <v>1336831</v>
      </c>
    </row>
  </sheetData>
  <mergeCells count="4">
    <mergeCell ref="A1:H1"/>
    <mergeCell ref="A3:H3"/>
    <mergeCell ref="A4:H4"/>
    <mergeCell ref="A5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1" width="18.00390625" style="0" customWidth="1"/>
    <col min="6" max="6" width="10.421875" style="0" customWidth="1"/>
    <col min="8" max="8" width="11.00390625" style="0" customWidth="1"/>
  </cols>
  <sheetData>
    <row r="1" spans="1:8" ht="15.75">
      <c r="A1" s="391" t="s">
        <v>450</v>
      </c>
      <c r="B1" s="403"/>
      <c r="C1" s="403"/>
      <c r="D1" s="403"/>
      <c r="E1" s="403"/>
      <c r="F1" s="403"/>
      <c r="G1" s="403"/>
      <c r="H1" s="403"/>
    </row>
    <row r="2" ht="15.75">
      <c r="A2" s="1"/>
    </row>
    <row r="3" ht="15.75">
      <c r="A3" s="1"/>
    </row>
    <row r="4" spans="1:8" ht="15.75">
      <c r="A4" s="391" t="s">
        <v>21</v>
      </c>
      <c r="B4" s="403"/>
      <c r="C4" s="403"/>
      <c r="D4" s="403"/>
      <c r="E4" s="403"/>
      <c r="F4" s="403"/>
      <c r="G4" s="403"/>
      <c r="H4" s="403"/>
    </row>
    <row r="5" spans="1:8" ht="15.75">
      <c r="A5" s="391" t="s">
        <v>40</v>
      </c>
      <c r="B5" s="403"/>
      <c r="C5" s="403"/>
      <c r="D5" s="403"/>
      <c r="E5" s="403"/>
      <c r="F5" s="403"/>
      <c r="G5" s="403"/>
      <c r="H5" s="403"/>
    </row>
    <row r="6" spans="1:8" ht="15.75">
      <c r="A6" s="391" t="s">
        <v>346</v>
      </c>
      <c r="B6" s="403"/>
      <c r="C6" s="403"/>
      <c r="D6" s="403"/>
      <c r="E6" s="403"/>
      <c r="F6" s="403"/>
      <c r="G6" s="403"/>
      <c r="H6" s="403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6.5" thickBot="1">
      <c r="H14" s="25" t="s">
        <v>45</v>
      </c>
    </row>
    <row r="15" spans="1:8" ht="56.25" customHeight="1" thickBot="1">
      <c r="A15" s="298" t="s">
        <v>0</v>
      </c>
      <c r="B15" s="306" t="s">
        <v>89</v>
      </c>
      <c r="C15" s="306" t="s">
        <v>359</v>
      </c>
      <c r="D15" s="306" t="s">
        <v>360</v>
      </c>
      <c r="E15" s="306" t="s">
        <v>413</v>
      </c>
      <c r="F15" s="306" t="s">
        <v>112</v>
      </c>
      <c r="G15" s="306" t="s">
        <v>109</v>
      </c>
      <c r="H15" s="299" t="s">
        <v>56</v>
      </c>
    </row>
    <row r="16" spans="1:8" ht="39.75" customHeight="1">
      <c r="A16" s="304" t="s">
        <v>41</v>
      </c>
      <c r="B16" s="308">
        <v>24764</v>
      </c>
      <c r="C16" s="309"/>
      <c r="D16" s="309">
        <v>2140</v>
      </c>
      <c r="E16" s="309"/>
      <c r="F16" s="309">
        <v>300</v>
      </c>
      <c r="G16" s="310"/>
      <c r="H16" s="305">
        <f>SUM(B16:G16)</f>
        <v>27204</v>
      </c>
    </row>
    <row r="17" spans="1:8" ht="39.75" customHeight="1">
      <c r="A17" s="304" t="s">
        <v>42</v>
      </c>
      <c r="B17" s="311"/>
      <c r="C17" s="196"/>
      <c r="D17" s="196"/>
      <c r="E17" s="50"/>
      <c r="F17" s="50"/>
      <c r="G17" s="301"/>
      <c r="H17" s="305">
        <f>SUM(B17:G17)</f>
        <v>0</v>
      </c>
    </row>
    <row r="18" spans="1:8" ht="39.75" customHeight="1" thickBot="1">
      <c r="A18" s="304" t="s">
        <v>43</v>
      </c>
      <c r="B18" s="312">
        <v>106026</v>
      </c>
      <c r="C18" s="313"/>
      <c r="D18" s="313"/>
      <c r="E18" s="53"/>
      <c r="F18" s="53">
        <v>40000</v>
      </c>
      <c r="G18" s="314"/>
      <c r="H18" s="305">
        <f>SUM(B18:G18)</f>
        <v>146026</v>
      </c>
    </row>
    <row r="19" spans="1:8" ht="39.75" customHeight="1" thickBot="1">
      <c r="A19" s="302" t="s">
        <v>351</v>
      </c>
      <c r="B19" s="307">
        <f aca="true" t="shared" si="0" ref="B19:H19">SUM(B16:B18)</f>
        <v>130790</v>
      </c>
      <c r="C19" s="307">
        <f t="shared" si="0"/>
        <v>0</v>
      </c>
      <c r="D19" s="307">
        <f t="shared" si="0"/>
        <v>2140</v>
      </c>
      <c r="E19" s="307">
        <f t="shared" si="0"/>
        <v>0</v>
      </c>
      <c r="F19" s="307">
        <f t="shared" si="0"/>
        <v>40300</v>
      </c>
      <c r="G19" s="307">
        <f t="shared" si="0"/>
        <v>0</v>
      </c>
      <c r="H19" s="303">
        <f t="shared" si="0"/>
        <v>173230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1" width="18.00390625" style="0" customWidth="1"/>
  </cols>
  <sheetData>
    <row r="1" spans="1:8" ht="15.75">
      <c r="A1" s="391" t="s">
        <v>451</v>
      </c>
      <c r="B1" s="403"/>
      <c r="C1" s="403"/>
      <c r="D1" s="403"/>
      <c r="E1" s="403"/>
      <c r="F1" s="403"/>
      <c r="G1" s="403"/>
      <c r="H1" s="403"/>
    </row>
    <row r="2" ht="15.75">
      <c r="A2" s="1"/>
    </row>
    <row r="3" ht="15.75">
      <c r="A3" s="1"/>
    </row>
    <row r="4" spans="1:8" ht="15.75">
      <c r="A4" s="391" t="s">
        <v>21</v>
      </c>
      <c r="B4" s="403"/>
      <c r="C4" s="403"/>
      <c r="D4" s="403"/>
      <c r="E4" s="403"/>
      <c r="F4" s="403"/>
      <c r="G4" s="403"/>
      <c r="H4" s="403"/>
    </row>
    <row r="5" spans="1:8" ht="15.75">
      <c r="A5" s="391" t="s">
        <v>111</v>
      </c>
      <c r="B5" s="403"/>
      <c r="C5" s="403"/>
      <c r="D5" s="403"/>
      <c r="E5" s="403"/>
      <c r="F5" s="403"/>
      <c r="G5" s="403"/>
      <c r="H5" s="403"/>
    </row>
    <row r="6" spans="1:8" ht="15.75">
      <c r="A6" s="391" t="s">
        <v>346</v>
      </c>
      <c r="B6" s="403"/>
      <c r="C6" s="403"/>
      <c r="D6" s="403"/>
      <c r="E6" s="403"/>
      <c r="F6" s="403"/>
      <c r="G6" s="403"/>
      <c r="H6" s="403"/>
    </row>
    <row r="7" ht="15.75">
      <c r="A7" s="2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6.5" thickBot="1">
      <c r="H12" s="25" t="s">
        <v>45</v>
      </c>
    </row>
    <row r="13" spans="1:8" ht="58.5" customHeight="1" thickBot="1">
      <c r="A13" s="298" t="s">
        <v>0</v>
      </c>
      <c r="B13" s="306" t="s">
        <v>89</v>
      </c>
      <c r="C13" s="306" t="s">
        <v>359</v>
      </c>
      <c r="D13" s="306" t="s">
        <v>360</v>
      </c>
      <c r="E13" s="306" t="s">
        <v>413</v>
      </c>
      <c r="F13" s="306" t="s">
        <v>112</v>
      </c>
      <c r="G13" s="306" t="s">
        <v>109</v>
      </c>
      <c r="H13" s="299" t="s">
        <v>110</v>
      </c>
    </row>
    <row r="14" spans="1:8" ht="39.75" customHeight="1">
      <c r="A14" s="304" t="s">
        <v>47</v>
      </c>
      <c r="B14" s="308">
        <v>25464</v>
      </c>
      <c r="C14" s="309">
        <v>2</v>
      </c>
      <c r="D14" s="142">
        <v>3615</v>
      </c>
      <c r="E14" s="309"/>
      <c r="F14" s="309"/>
      <c r="G14" s="310"/>
      <c r="H14" s="305">
        <f>SUM(B14:G14)</f>
        <v>29081</v>
      </c>
    </row>
    <row r="15" spans="1:8" ht="39.75" customHeight="1">
      <c r="A15" s="304" t="s">
        <v>42</v>
      </c>
      <c r="B15" s="311">
        <v>4320</v>
      </c>
      <c r="C15" s="50"/>
      <c r="D15" s="50"/>
      <c r="E15" s="50"/>
      <c r="F15" s="50"/>
      <c r="G15" s="301"/>
      <c r="H15" s="305">
        <f>SUM(B15:G15)</f>
        <v>4320</v>
      </c>
    </row>
    <row r="16" spans="1:8" ht="39.75" customHeight="1">
      <c r="A16" s="304" t="s">
        <v>48</v>
      </c>
      <c r="B16" s="311">
        <v>175530</v>
      </c>
      <c r="C16" s="50">
        <v>1426</v>
      </c>
      <c r="D16" s="50">
        <v>3853</v>
      </c>
      <c r="E16" s="50"/>
      <c r="F16" s="50"/>
      <c r="G16" s="301"/>
      <c r="H16" s="305">
        <f>SUM(B16:G16)</f>
        <v>180809</v>
      </c>
    </row>
    <row r="17" spans="1:8" ht="39.75" customHeight="1">
      <c r="A17" s="304" t="s">
        <v>113</v>
      </c>
      <c r="B17" s="311">
        <v>13749</v>
      </c>
      <c r="C17" s="196"/>
      <c r="D17" s="50"/>
      <c r="E17" s="196"/>
      <c r="F17" s="196"/>
      <c r="G17" s="301"/>
      <c r="H17" s="305">
        <f>SUM(B17:G17)</f>
        <v>13749</v>
      </c>
    </row>
    <row r="18" spans="1:8" ht="39.75" customHeight="1" thickBot="1">
      <c r="A18" s="304" t="s">
        <v>50</v>
      </c>
      <c r="B18" s="312">
        <v>600</v>
      </c>
      <c r="C18" s="53"/>
      <c r="D18" s="53"/>
      <c r="E18" s="53"/>
      <c r="F18" s="53"/>
      <c r="G18" s="314"/>
      <c r="H18" s="305">
        <f>SUM(B18:G18)</f>
        <v>600</v>
      </c>
    </row>
    <row r="19" spans="1:8" ht="39.75" customHeight="1" thickBot="1">
      <c r="A19" s="302" t="s">
        <v>114</v>
      </c>
      <c r="B19" s="307">
        <f>SUM(B14:B18)</f>
        <v>219663</v>
      </c>
      <c r="C19" s="307">
        <f aca="true" t="shared" si="0" ref="C19:H19">SUM(C14:C18)</f>
        <v>1428</v>
      </c>
      <c r="D19" s="307">
        <f t="shared" si="0"/>
        <v>7468</v>
      </c>
      <c r="E19" s="307">
        <f t="shared" si="0"/>
        <v>0</v>
      </c>
      <c r="F19" s="307">
        <f t="shared" si="0"/>
        <v>0</v>
      </c>
      <c r="G19" s="307">
        <f t="shared" si="0"/>
        <v>0</v>
      </c>
      <c r="H19" s="303">
        <f t="shared" si="0"/>
        <v>228559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1"/>
    </sheetView>
  </sheetViews>
  <sheetFormatPr defaultColWidth="9.140625" defaultRowHeight="12.75"/>
  <cols>
    <col min="1" max="1" width="16.8515625" style="0" customWidth="1"/>
    <col min="6" max="6" width="10.57421875" style="0" customWidth="1"/>
    <col min="8" max="8" width="10.140625" style="0" customWidth="1"/>
  </cols>
  <sheetData>
    <row r="1" spans="1:8" ht="15.75">
      <c r="A1" s="391" t="s">
        <v>452</v>
      </c>
      <c r="B1" s="403"/>
      <c r="C1" s="403"/>
      <c r="D1" s="403"/>
      <c r="E1" s="403"/>
      <c r="F1" s="403"/>
      <c r="G1" s="403"/>
      <c r="H1" s="403"/>
    </row>
    <row r="2" ht="15.75">
      <c r="A2" s="1"/>
    </row>
    <row r="3" spans="1:8" ht="15.75">
      <c r="A3" s="391" t="s">
        <v>33</v>
      </c>
      <c r="B3" s="403"/>
      <c r="C3" s="403"/>
      <c r="D3" s="403"/>
      <c r="E3" s="403"/>
      <c r="F3" s="403"/>
      <c r="G3" s="403"/>
      <c r="H3" s="403"/>
    </row>
    <row r="4" spans="1:8" ht="15.75">
      <c r="A4" s="391" t="s">
        <v>250</v>
      </c>
      <c r="B4" s="403"/>
      <c r="C4" s="403"/>
      <c r="D4" s="403"/>
      <c r="E4" s="403"/>
      <c r="F4" s="403"/>
      <c r="G4" s="403"/>
      <c r="H4" s="403"/>
    </row>
    <row r="5" spans="1:8" ht="15.75">
      <c r="A5" s="391" t="s">
        <v>347</v>
      </c>
      <c r="B5" s="403"/>
      <c r="C5" s="403"/>
      <c r="D5" s="403"/>
      <c r="E5" s="403"/>
      <c r="F5" s="403"/>
      <c r="G5" s="403"/>
      <c r="H5" s="403"/>
    </row>
    <row r="6" ht="15.75">
      <c r="A6" s="3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2"/>
    </row>
    <row r="12" ht="16.5" thickBot="1">
      <c r="H12" s="25" t="s">
        <v>45</v>
      </c>
    </row>
    <row r="13" spans="1:8" ht="57.75" thickBot="1">
      <c r="A13" s="315" t="s">
        <v>0</v>
      </c>
      <c r="B13" s="306" t="s">
        <v>89</v>
      </c>
      <c r="C13" s="306" t="s">
        <v>359</v>
      </c>
      <c r="D13" s="306" t="s">
        <v>360</v>
      </c>
      <c r="E13" s="306" t="s">
        <v>413</v>
      </c>
      <c r="F13" s="306" t="s">
        <v>112</v>
      </c>
      <c r="G13" s="306" t="s">
        <v>109</v>
      </c>
      <c r="H13" s="299" t="s">
        <v>56</v>
      </c>
    </row>
    <row r="14" spans="1:8" ht="39.75" customHeight="1">
      <c r="A14" s="304" t="s">
        <v>251</v>
      </c>
      <c r="B14" s="308">
        <v>19646</v>
      </c>
      <c r="C14" s="316">
        <v>2012</v>
      </c>
      <c r="D14" s="142"/>
      <c r="E14" s="317"/>
      <c r="F14" s="317"/>
      <c r="G14" s="310"/>
      <c r="H14" s="305">
        <f>SUM(B14:G14)</f>
        <v>21658</v>
      </c>
    </row>
    <row r="15" spans="1:8" ht="39.75" customHeight="1" thickBot="1">
      <c r="A15" s="304" t="s">
        <v>55</v>
      </c>
      <c r="B15" s="312">
        <v>6263</v>
      </c>
      <c r="C15" s="318"/>
      <c r="D15" s="318"/>
      <c r="E15" s="318"/>
      <c r="F15" s="318"/>
      <c r="G15" s="314"/>
      <c r="H15" s="305">
        <f>SUM(B15:G15)</f>
        <v>6263</v>
      </c>
    </row>
    <row r="16" spans="1:8" ht="43.5" thickBot="1">
      <c r="A16" s="302" t="s">
        <v>352</v>
      </c>
      <c r="B16" s="307">
        <f>SUM(B14:B15)</f>
        <v>25909</v>
      </c>
      <c r="C16" s="307">
        <f aca="true" t="shared" si="0" ref="C16:H16">SUM(C14:C15)</f>
        <v>2012</v>
      </c>
      <c r="D16" s="307">
        <f t="shared" si="0"/>
        <v>0</v>
      </c>
      <c r="E16" s="307">
        <f t="shared" si="0"/>
        <v>0</v>
      </c>
      <c r="F16" s="307">
        <f t="shared" si="0"/>
        <v>0</v>
      </c>
      <c r="G16" s="307">
        <f t="shared" si="0"/>
        <v>0</v>
      </c>
      <c r="H16" s="303">
        <f t="shared" si="0"/>
        <v>27921</v>
      </c>
    </row>
    <row r="17" ht="15.75">
      <c r="A17" s="2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1"/>
    </sheetView>
  </sheetViews>
  <sheetFormatPr defaultColWidth="9.140625" defaultRowHeight="12.75"/>
  <cols>
    <col min="1" max="1" width="38.8515625" style="35" customWidth="1"/>
    <col min="2" max="2" width="16.57421875" style="32" customWidth="1"/>
    <col min="3" max="3" width="21.140625" style="32" customWidth="1"/>
    <col min="4" max="4" width="18.57421875" style="32" customWidth="1"/>
    <col min="5" max="5" width="17.7109375" style="32" customWidth="1"/>
    <col min="6" max="6" width="16.7109375" style="32" customWidth="1"/>
    <col min="7" max="16384" width="9.140625" style="32" customWidth="1"/>
  </cols>
  <sheetData>
    <row r="1" spans="1:6" ht="15.75">
      <c r="A1" s="391" t="s">
        <v>453</v>
      </c>
      <c r="B1" s="379"/>
      <c r="C1" s="379"/>
      <c r="D1" s="379"/>
      <c r="E1" s="379"/>
      <c r="F1" s="379"/>
    </row>
    <row r="2" spans="1:6" ht="15.75">
      <c r="A2" s="391" t="s">
        <v>348</v>
      </c>
      <c r="B2" s="379"/>
      <c r="C2" s="379"/>
      <c r="D2" s="379"/>
      <c r="E2" s="379"/>
      <c r="F2" s="379"/>
    </row>
    <row r="3" spans="1:6" ht="15.75" thickBot="1">
      <c r="A3" s="36"/>
      <c r="F3" s="44" t="s">
        <v>45</v>
      </c>
    </row>
    <row r="4" spans="1:6" ht="15.75" customHeight="1" thickTop="1">
      <c r="A4" s="373" t="s">
        <v>118</v>
      </c>
      <c r="B4" s="33" t="s">
        <v>139</v>
      </c>
      <c r="C4" s="33" t="s">
        <v>202</v>
      </c>
      <c r="D4" s="375" t="s">
        <v>119</v>
      </c>
      <c r="E4" s="377" t="s">
        <v>56</v>
      </c>
      <c r="F4" s="34" t="s">
        <v>406</v>
      </c>
    </row>
    <row r="5" spans="1:6" ht="15.75" customHeight="1" thickBot="1">
      <c r="A5" s="374"/>
      <c r="B5" s="20"/>
      <c r="C5" s="70" t="s">
        <v>174</v>
      </c>
      <c r="D5" s="376"/>
      <c r="E5" s="378"/>
      <c r="F5" s="71" t="s">
        <v>120</v>
      </c>
    </row>
    <row r="6" spans="1:6" ht="12" customHeight="1">
      <c r="A6" s="75" t="s">
        <v>121</v>
      </c>
      <c r="B6" s="72">
        <v>4514</v>
      </c>
      <c r="C6" s="66">
        <v>1261</v>
      </c>
      <c r="D6" s="67">
        <v>5177</v>
      </c>
      <c r="E6" s="68">
        <f aca="true" t="shared" si="0" ref="E6:E34">SUM(B6:D6)</f>
        <v>10952</v>
      </c>
      <c r="F6" s="69">
        <v>10445</v>
      </c>
    </row>
    <row r="7" spans="1:6" ht="12" customHeight="1">
      <c r="A7" s="76" t="s">
        <v>34</v>
      </c>
      <c r="B7" s="73"/>
      <c r="C7" s="58"/>
      <c r="D7" s="60">
        <v>385</v>
      </c>
      <c r="E7" s="64">
        <f t="shared" si="0"/>
        <v>385</v>
      </c>
      <c r="F7" s="62">
        <v>392</v>
      </c>
    </row>
    <row r="8" spans="1:6" ht="12" customHeight="1">
      <c r="A8" s="76" t="s">
        <v>122</v>
      </c>
      <c r="B8" s="73"/>
      <c r="C8" s="58"/>
      <c r="D8" s="60">
        <v>24764</v>
      </c>
      <c r="E8" s="64">
        <f t="shared" si="0"/>
        <v>24764</v>
      </c>
      <c r="F8" s="62">
        <v>21686</v>
      </c>
    </row>
    <row r="9" spans="1:6" ht="12" customHeight="1">
      <c r="A9" s="76" t="s">
        <v>123</v>
      </c>
      <c r="B9" s="73">
        <v>9113</v>
      </c>
      <c r="C9" s="58">
        <v>2489</v>
      </c>
      <c r="D9" s="60">
        <v>13862</v>
      </c>
      <c r="E9" s="64">
        <f t="shared" si="0"/>
        <v>25464</v>
      </c>
      <c r="F9" s="62">
        <v>25231</v>
      </c>
    </row>
    <row r="10" spans="1:6" ht="12" customHeight="1">
      <c r="A10" s="76" t="s">
        <v>42</v>
      </c>
      <c r="B10" s="73"/>
      <c r="C10" s="58"/>
      <c r="D10" s="60">
        <v>4320</v>
      </c>
      <c r="E10" s="64">
        <f t="shared" si="0"/>
        <v>4320</v>
      </c>
      <c r="F10" s="62">
        <v>4822</v>
      </c>
    </row>
    <row r="11" spans="1:6" ht="12" customHeight="1">
      <c r="A11" s="76" t="s">
        <v>98</v>
      </c>
      <c r="B11" s="73"/>
      <c r="C11" s="58"/>
      <c r="D11" s="60">
        <v>20000</v>
      </c>
      <c r="E11" s="64">
        <f t="shared" si="0"/>
        <v>20000</v>
      </c>
      <c r="F11" s="62">
        <v>15600</v>
      </c>
    </row>
    <row r="12" spans="1:6" ht="12" customHeight="1">
      <c r="A12" s="76" t="s">
        <v>124</v>
      </c>
      <c r="B12" s="73"/>
      <c r="C12" s="58"/>
      <c r="D12" s="60">
        <v>3924</v>
      </c>
      <c r="E12" s="64">
        <f t="shared" si="0"/>
        <v>3924</v>
      </c>
      <c r="F12" s="62">
        <v>3792</v>
      </c>
    </row>
    <row r="13" spans="1:6" ht="12" customHeight="1">
      <c r="A13" s="76" t="s">
        <v>125</v>
      </c>
      <c r="B13" s="73"/>
      <c r="C13" s="58"/>
      <c r="D13" s="60">
        <v>1096</v>
      </c>
      <c r="E13" s="64">
        <f t="shared" si="0"/>
        <v>1096</v>
      </c>
      <c r="F13" s="62">
        <v>672</v>
      </c>
    </row>
    <row r="14" spans="1:6" ht="12" customHeight="1">
      <c r="A14" s="76" t="s">
        <v>100</v>
      </c>
      <c r="B14" s="73">
        <v>8574</v>
      </c>
      <c r="C14" s="58">
        <v>1627</v>
      </c>
      <c r="D14" s="60">
        <v>540</v>
      </c>
      <c r="E14" s="64">
        <f t="shared" si="0"/>
        <v>10741</v>
      </c>
      <c r="F14" s="62">
        <v>10642</v>
      </c>
    </row>
    <row r="15" spans="1:6" ht="12" customHeight="1">
      <c r="A15" s="76" t="s">
        <v>126</v>
      </c>
      <c r="B15" s="73">
        <v>80615</v>
      </c>
      <c r="C15" s="58">
        <v>22397</v>
      </c>
      <c r="D15" s="60">
        <v>42634</v>
      </c>
      <c r="E15" s="64">
        <f t="shared" si="0"/>
        <v>145646</v>
      </c>
      <c r="F15" s="62">
        <v>146948</v>
      </c>
    </row>
    <row r="16" spans="1:6" ht="12" customHeight="1">
      <c r="A16" s="76" t="s">
        <v>127</v>
      </c>
      <c r="B16" s="73"/>
      <c r="C16" s="58"/>
      <c r="D16" s="60">
        <v>1338</v>
      </c>
      <c r="E16" s="64">
        <f t="shared" si="0"/>
        <v>1338</v>
      </c>
      <c r="F16" s="62">
        <v>1818</v>
      </c>
    </row>
    <row r="17" spans="1:6" ht="12" customHeight="1">
      <c r="A17" s="76" t="s">
        <v>128</v>
      </c>
      <c r="B17" s="73"/>
      <c r="C17" s="58"/>
      <c r="D17" s="60">
        <v>600</v>
      </c>
      <c r="E17" s="64">
        <f t="shared" si="0"/>
        <v>600</v>
      </c>
      <c r="F17" s="62">
        <v>600</v>
      </c>
    </row>
    <row r="18" spans="1:6" ht="12" customHeight="1">
      <c r="A18" s="76" t="s">
        <v>129</v>
      </c>
      <c r="B18" s="73"/>
      <c r="C18" s="58"/>
      <c r="D18" s="60">
        <v>9338</v>
      </c>
      <c r="E18" s="64">
        <f t="shared" si="0"/>
        <v>9338</v>
      </c>
      <c r="F18" s="62">
        <v>8498</v>
      </c>
    </row>
    <row r="19" spans="1:6" ht="12" customHeight="1">
      <c r="A19" s="76" t="s">
        <v>130</v>
      </c>
      <c r="B19" s="73">
        <v>69346</v>
      </c>
      <c r="C19" s="58">
        <v>20580</v>
      </c>
      <c r="D19" s="60">
        <v>16100</v>
      </c>
      <c r="E19" s="64">
        <f t="shared" si="0"/>
        <v>106026</v>
      </c>
      <c r="F19" s="62">
        <v>107905</v>
      </c>
    </row>
    <row r="20" spans="1:6" ht="12" customHeight="1">
      <c r="A20" s="76" t="s">
        <v>48</v>
      </c>
      <c r="B20" s="73">
        <v>115283</v>
      </c>
      <c r="C20" s="58">
        <v>34207</v>
      </c>
      <c r="D20" s="60">
        <v>26040</v>
      </c>
      <c r="E20" s="64">
        <f t="shared" si="0"/>
        <v>175530</v>
      </c>
      <c r="F20" s="62">
        <v>176925</v>
      </c>
    </row>
    <row r="21" spans="1:6" ht="12" customHeight="1">
      <c r="A21" s="76" t="s">
        <v>131</v>
      </c>
      <c r="B21" s="73">
        <v>10446</v>
      </c>
      <c r="C21" s="58">
        <v>3063</v>
      </c>
      <c r="D21" s="60">
        <v>240</v>
      </c>
      <c r="E21" s="64">
        <f t="shared" si="0"/>
        <v>13749</v>
      </c>
      <c r="F21" s="62">
        <v>13133</v>
      </c>
    </row>
    <row r="22" spans="1:6" ht="12" customHeight="1">
      <c r="A22" s="76" t="s">
        <v>52</v>
      </c>
      <c r="B22" s="73"/>
      <c r="C22" s="58"/>
      <c r="D22" s="60">
        <v>5954</v>
      </c>
      <c r="E22" s="64">
        <f t="shared" si="0"/>
        <v>5954</v>
      </c>
      <c r="F22" s="62">
        <v>4603</v>
      </c>
    </row>
    <row r="23" spans="1:6" ht="12" customHeight="1">
      <c r="A23" s="76" t="s">
        <v>116</v>
      </c>
      <c r="B23" s="73"/>
      <c r="C23" s="58"/>
      <c r="D23" s="60">
        <v>792</v>
      </c>
      <c r="E23" s="64">
        <f t="shared" si="0"/>
        <v>792</v>
      </c>
      <c r="F23" s="62">
        <v>934</v>
      </c>
    </row>
    <row r="24" spans="1:6" ht="12" customHeight="1">
      <c r="A24" s="76" t="s">
        <v>53</v>
      </c>
      <c r="B24" s="73">
        <v>5770</v>
      </c>
      <c r="C24" s="58">
        <v>1756</v>
      </c>
      <c r="D24" s="60">
        <v>1580</v>
      </c>
      <c r="E24" s="64">
        <f t="shared" si="0"/>
        <v>9106</v>
      </c>
      <c r="F24" s="62">
        <v>8877</v>
      </c>
    </row>
    <row r="25" spans="1:6" ht="12" customHeight="1">
      <c r="A25" s="76" t="s">
        <v>132</v>
      </c>
      <c r="B25" s="73">
        <v>800</v>
      </c>
      <c r="C25" s="58">
        <v>260</v>
      </c>
      <c r="D25" s="60">
        <v>520</v>
      </c>
      <c r="E25" s="64">
        <f t="shared" si="0"/>
        <v>1580</v>
      </c>
      <c r="F25" s="62">
        <v>1168</v>
      </c>
    </row>
    <row r="26" spans="1:6" ht="12" customHeight="1">
      <c r="A26" s="76" t="s">
        <v>133</v>
      </c>
      <c r="B26" s="73">
        <v>74</v>
      </c>
      <c r="C26" s="58">
        <v>21</v>
      </c>
      <c r="D26" s="60"/>
      <c r="E26" s="64">
        <f t="shared" si="0"/>
        <v>95</v>
      </c>
      <c r="F26" s="62">
        <v>95</v>
      </c>
    </row>
    <row r="27" spans="1:6" ht="12" customHeight="1">
      <c r="A27" s="76" t="s">
        <v>78</v>
      </c>
      <c r="B27" s="73">
        <v>240</v>
      </c>
      <c r="C27" s="58">
        <v>0</v>
      </c>
      <c r="D27" s="60"/>
      <c r="E27" s="64">
        <f t="shared" si="0"/>
        <v>240</v>
      </c>
      <c r="F27" s="62">
        <v>240</v>
      </c>
    </row>
    <row r="28" spans="1:6" ht="12" customHeight="1">
      <c r="A28" s="76" t="s">
        <v>203</v>
      </c>
      <c r="B28" s="73"/>
      <c r="C28" s="58">
        <v>1400</v>
      </c>
      <c r="D28" s="60"/>
      <c r="E28" s="64">
        <f t="shared" si="0"/>
        <v>1400</v>
      </c>
      <c r="F28" s="62">
        <v>1471</v>
      </c>
    </row>
    <row r="29" spans="1:6" ht="12" customHeight="1">
      <c r="A29" s="76" t="s">
        <v>204</v>
      </c>
      <c r="B29" s="73"/>
      <c r="C29" s="58"/>
      <c r="D29" s="60">
        <v>420</v>
      </c>
      <c r="E29" s="64">
        <f t="shared" si="0"/>
        <v>420</v>
      </c>
      <c r="F29" s="62">
        <v>240</v>
      </c>
    </row>
    <row r="30" spans="1:6" ht="12" customHeight="1">
      <c r="A30" s="76" t="s">
        <v>134</v>
      </c>
      <c r="B30" s="73"/>
      <c r="C30" s="58"/>
      <c r="D30" s="60">
        <v>16705</v>
      </c>
      <c r="E30" s="64">
        <f t="shared" si="0"/>
        <v>16705</v>
      </c>
      <c r="F30" s="62">
        <v>14698</v>
      </c>
    </row>
    <row r="31" spans="1:6" ht="12" customHeight="1">
      <c r="A31" s="76" t="s">
        <v>135</v>
      </c>
      <c r="B31" s="73">
        <v>6011</v>
      </c>
      <c r="C31" s="58">
        <v>1677</v>
      </c>
      <c r="D31" s="60">
        <v>11958</v>
      </c>
      <c r="E31" s="64">
        <f t="shared" si="0"/>
        <v>19646</v>
      </c>
      <c r="F31" s="62">
        <v>18434</v>
      </c>
    </row>
    <row r="32" spans="1:6" ht="12" customHeight="1">
      <c r="A32" s="76" t="s">
        <v>136</v>
      </c>
      <c r="B32" s="73">
        <v>3190</v>
      </c>
      <c r="C32" s="58">
        <v>912</v>
      </c>
      <c r="D32" s="60">
        <v>2161</v>
      </c>
      <c r="E32" s="64">
        <f t="shared" si="0"/>
        <v>6263</v>
      </c>
      <c r="F32" s="62">
        <v>6778</v>
      </c>
    </row>
    <row r="33" spans="1:6" ht="12" customHeight="1">
      <c r="A33" s="76" t="s">
        <v>50</v>
      </c>
      <c r="B33" s="73"/>
      <c r="C33" s="58"/>
      <c r="D33" s="60">
        <v>600</v>
      </c>
      <c r="E33" s="64">
        <f t="shared" si="0"/>
        <v>600</v>
      </c>
      <c r="F33" s="62">
        <v>600</v>
      </c>
    </row>
    <row r="34" spans="1:6" ht="12" customHeight="1" thickBot="1">
      <c r="A34" s="77" t="s">
        <v>137</v>
      </c>
      <c r="B34" s="74"/>
      <c r="C34" s="59"/>
      <c r="D34" s="61">
        <v>156</v>
      </c>
      <c r="E34" s="65">
        <f t="shared" si="0"/>
        <v>156</v>
      </c>
      <c r="F34" s="63">
        <v>384</v>
      </c>
    </row>
    <row r="35" spans="1:6" ht="13.5" customHeight="1" thickBot="1">
      <c r="A35" s="37" t="s">
        <v>138</v>
      </c>
      <c r="B35" s="42">
        <f>SUM(B6:B34)</f>
        <v>313976</v>
      </c>
      <c r="C35" s="42">
        <f>SUM(C6:C34)</f>
        <v>91650</v>
      </c>
      <c r="D35" s="42">
        <f>SUM(D6:D34)</f>
        <v>211204</v>
      </c>
      <c r="E35" s="42">
        <f>SUM(E6:E34)</f>
        <v>616830</v>
      </c>
      <c r="F35" s="43">
        <f>SUM(F6:F34)</f>
        <v>607631</v>
      </c>
    </row>
    <row r="36" ht="15" thickTop="1"/>
  </sheetData>
  <mergeCells count="5">
    <mergeCell ref="A4:A5"/>
    <mergeCell ref="D4:D5"/>
    <mergeCell ref="E4:E5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E1"/>
    </sheetView>
  </sheetViews>
  <sheetFormatPr defaultColWidth="9.140625" defaultRowHeight="12.75"/>
  <cols>
    <col min="1" max="1" width="24.8515625" style="40" customWidth="1"/>
    <col min="2" max="2" width="10.28125" style="2" customWidth="1"/>
    <col min="3" max="3" width="10.7109375" style="2" customWidth="1"/>
    <col min="4" max="4" width="10.140625" style="2" customWidth="1"/>
    <col min="5" max="5" width="22.421875" style="2" customWidth="1"/>
    <col min="6" max="16384" width="9.140625" style="40" customWidth="1"/>
  </cols>
  <sheetData>
    <row r="1" spans="1:5" ht="15.75">
      <c r="A1" s="391" t="s">
        <v>454</v>
      </c>
      <c r="B1" s="383"/>
      <c r="C1" s="383"/>
      <c r="D1" s="383"/>
      <c r="E1" s="383"/>
    </row>
    <row r="2" ht="10.5" customHeight="1">
      <c r="A2" s="1"/>
    </row>
    <row r="3" spans="1:5" ht="12.75">
      <c r="A3" s="384" t="s">
        <v>349</v>
      </c>
      <c r="B3" s="385"/>
      <c r="C3" s="385"/>
      <c r="D3" s="385"/>
      <c r="E3" s="385"/>
    </row>
    <row r="4" spans="1:5" ht="21.75" customHeight="1">
      <c r="A4" s="385"/>
      <c r="B4" s="385"/>
      <c r="C4" s="385"/>
      <c r="D4" s="385"/>
      <c r="E4" s="385"/>
    </row>
    <row r="5" spans="1:5" ht="21.75" customHeight="1">
      <c r="A5" s="120"/>
      <c r="B5" s="120"/>
      <c r="C5" s="120"/>
      <c r="D5" s="120"/>
      <c r="E5" s="120"/>
    </row>
    <row r="6" ht="16.5" thickBot="1">
      <c r="E6" s="25" t="s">
        <v>247</v>
      </c>
    </row>
    <row r="7" spans="1:5" ht="21" customHeight="1">
      <c r="A7" s="389" t="s">
        <v>0</v>
      </c>
      <c r="B7" s="361" t="s">
        <v>140</v>
      </c>
      <c r="C7" s="361" t="s">
        <v>141</v>
      </c>
      <c r="D7" s="361" t="s">
        <v>142</v>
      </c>
      <c r="E7" s="386" t="s">
        <v>143</v>
      </c>
    </row>
    <row r="8" spans="1:5" ht="14.25" customHeight="1" thickBot="1">
      <c r="A8" s="390"/>
      <c r="B8" s="362"/>
      <c r="C8" s="362"/>
      <c r="D8" s="362"/>
      <c r="E8" s="387"/>
    </row>
    <row r="9" spans="1:5" ht="1.5" customHeight="1" hidden="1">
      <c r="A9" s="360"/>
      <c r="B9" s="363"/>
      <c r="C9" s="363"/>
      <c r="D9" s="363"/>
      <c r="E9" s="388"/>
    </row>
    <row r="10" spans="1:5" ht="19.5" thickBot="1">
      <c r="A10" s="380" t="s">
        <v>83</v>
      </c>
      <c r="B10" s="381"/>
      <c r="C10" s="381"/>
      <c r="D10" s="381"/>
      <c r="E10" s="382"/>
    </row>
    <row r="11" spans="1:5" ht="15.75">
      <c r="A11" s="184" t="s">
        <v>370</v>
      </c>
      <c r="B11" s="106">
        <v>5000</v>
      </c>
      <c r="C11" s="106">
        <v>1000</v>
      </c>
      <c r="D11" s="106">
        <f aca="true" t="shared" si="0" ref="D11:D16">SUM(B11:C11)</f>
        <v>6000</v>
      </c>
      <c r="E11" s="106" t="s">
        <v>377</v>
      </c>
    </row>
    <row r="12" spans="1:5" ht="15.75" customHeight="1">
      <c r="A12" s="185" t="s">
        <v>372</v>
      </c>
      <c r="B12" s="50">
        <v>1000</v>
      </c>
      <c r="C12" s="50">
        <v>200</v>
      </c>
      <c r="D12" s="106">
        <f t="shared" si="0"/>
        <v>1200</v>
      </c>
      <c r="E12" s="50" t="s">
        <v>378</v>
      </c>
    </row>
    <row r="13" spans="1:5" ht="15.75" customHeight="1">
      <c r="A13" s="185" t="s">
        <v>374</v>
      </c>
      <c r="B13" s="50">
        <v>500</v>
      </c>
      <c r="C13" s="50">
        <v>100</v>
      </c>
      <c r="D13" s="106">
        <f t="shared" si="0"/>
        <v>600</v>
      </c>
      <c r="E13" s="50" t="s">
        <v>379</v>
      </c>
    </row>
    <row r="14" spans="1:5" ht="15.75" customHeight="1">
      <c r="A14" s="185" t="s">
        <v>373</v>
      </c>
      <c r="B14" s="50">
        <v>667</v>
      </c>
      <c r="C14" s="50">
        <v>133</v>
      </c>
      <c r="D14" s="106">
        <f t="shared" si="0"/>
        <v>800</v>
      </c>
      <c r="E14" s="50" t="s">
        <v>380</v>
      </c>
    </row>
    <row r="15" spans="1:5" ht="35.25" customHeight="1">
      <c r="A15" s="185" t="s">
        <v>375</v>
      </c>
      <c r="B15" s="50">
        <v>417</v>
      </c>
      <c r="C15" s="50">
        <v>83</v>
      </c>
      <c r="D15" s="106">
        <f>SUM(B15:C15)</f>
        <v>500</v>
      </c>
      <c r="E15" s="50" t="s">
        <v>425</v>
      </c>
    </row>
    <row r="16" spans="1:5" ht="18.75" customHeight="1" thickBot="1">
      <c r="A16" s="185" t="s">
        <v>371</v>
      </c>
      <c r="B16" s="50">
        <v>250</v>
      </c>
      <c r="C16" s="50">
        <v>50</v>
      </c>
      <c r="D16" s="106">
        <f t="shared" si="0"/>
        <v>300</v>
      </c>
      <c r="E16" s="50" t="s">
        <v>376</v>
      </c>
    </row>
    <row r="17" spans="1:5" ht="18" customHeight="1" thickBot="1">
      <c r="A17" s="183" t="s">
        <v>144</v>
      </c>
      <c r="B17" s="108">
        <f>SUM(B11:B16)</f>
        <v>7834</v>
      </c>
      <c r="C17" s="108">
        <f>SUM(C11:C16)</f>
        <v>1566</v>
      </c>
      <c r="D17" s="108">
        <f>SUM(D11:D16)</f>
        <v>9400</v>
      </c>
      <c r="E17" s="107"/>
    </row>
    <row r="18" spans="1:5" ht="18" customHeight="1">
      <c r="A18" s="181"/>
      <c r="B18" s="150"/>
      <c r="C18" s="150"/>
      <c r="D18" s="150"/>
      <c r="E18" s="182"/>
    </row>
    <row r="19" spans="1:5" ht="12.75" customHeight="1" thickBot="1">
      <c r="A19" s="181"/>
      <c r="B19" s="150"/>
      <c r="C19" s="150"/>
      <c r="D19" s="150"/>
      <c r="E19" s="182"/>
    </row>
    <row r="20" spans="1:5" ht="18" customHeight="1" thickBot="1">
      <c r="A20" s="380" t="s">
        <v>207</v>
      </c>
      <c r="B20" s="381"/>
      <c r="C20" s="381"/>
      <c r="D20" s="381"/>
      <c r="E20" s="382"/>
    </row>
    <row r="21" spans="1:5" ht="31.5">
      <c r="A21" s="184" t="s">
        <v>426</v>
      </c>
      <c r="B21" s="106">
        <v>6961</v>
      </c>
      <c r="C21" s="106">
        <v>1392</v>
      </c>
      <c r="D21" s="106">
        <f>SUM(B21:C21)</f>
        <v>8353</v>
      </c>
      <c r="E21" s="106" t="s">
        <v>383</v>
      </c>
    </row>
    <row r="22" spans="1:5" ht="31.5">
      <c r="A22" s="184" t="s">
        <v>384</v>
      </c>
      <c r="B22" s="106">
        <v>300</v>
      </c>
      <c r="C22" s="106">
        <v>60</v>
      </c>
      <c r="D22" s="106">
        <f>SUM(B22:C22)</f>
        <v>360</v>
      </c>
      <c r="E22" s="106" t="s">
        <v>383</v>
      </c>
    </row>
    <row r="23" spans="1:5" ht="15.75">
      <c r="A23" s="184" t="s">
        <v>385</v>
      </c>
      <c r="B23" s="106">
        <v>3348</v>
      </c>
      <c r="C23" s="106">
        <v>670</v>
      </c>
      <c r="D23" s="106">
        <f>SUM(B23:C23)</f>
        <v>4018</v>
      </c>
      <c r="E23" s="106" t="s">
        <v>386</v>
      </c>
    </row>
    <row r="24" spans="1:5" ht="31.5">
      <c r="A24" s="185" t="s">
        <v>405</v>
      </c>
      <c r="B24" s="50">
        <v>33333</v>
      </c>
      <c r="C24" s="50">
        <v>6667</v>
      </c>
      <c r="D24" s="50">
        <f>SUM(B24:C24)</f>
        <v>40000</v>
      </c>
      <c r="E24" s="50" t="s">
        <v>387</v>
      </c>
    </row>
    <row r="25" spans="1:5" ht="15" customHeight="1" thickBot="1">
      <c r="A25" s="185" t="s">
        <v>381</v>
      </c>
      <c r="B25" s="50">
        <v>33333</v>
      </c>
      <c r="C25" s="50">
        <v>6667</v>
      </c>
      <c r="D25" s="50">
        <f>SUM(B25:C25)</f>
        <v>40000</v>
      </c>
      <c r="E25" s="50" t="s">
        <v>382</v>
      </c>
    </row>
    <row r="26" spans="1:5" s="46" customFormat="1" ht="16.5" thickBot="1">
      <c r="A26" s="183" t="s">
        <v>145</v>
      </c>
      <c r="B26" s="109">
        <f>SUM(B21:B25)</f>
        <v>77275</v>
      </c>
      <c r="C26" s="109">
        <f>SUM(C21:C25)</f>
        <v>15456</v>
      </c>
      <c r="D26" s="109">
        <f>SUM(D21:D25)</f>
        <v>92731</v>
      </c>
      <c r="E26" s="110"/>
    </row>
  </sheetData>
  <mergeCells count="9">
    <mergeCell ref="A10:E10"/>
    <mergeCell ref="A20:E20"/>
    <mergeCell ref="A1:E1"/>
    <mergeCell ref="A3:E4"/>
    <mergeCell ref="E7:E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G1"/>
    </sheetView>
  </sheetViews>
  <sheetFormatPr defaultColWidth="9.140625" defaultRowHeight="12.75"/>
  <cols>
    <col min="3" max="3" width="31.421875" style="0" customWidth="1"/>
    <col min="4" max="4" width="9.421875" style="0" customWidth="1"/>
    <col min="5" max="5" width="9.140625" style="45" customWidth="1"/>
    <col min="7" max="7" width="14.28125" style="0" customWidth="1"/>
  </cols>
  <sheetData>
    <row r="1" spans="1:7" ht="15.75">
      <c r="A1" s="391" t="s">
        <v>455</v>
      </c>
      <c r="B1" s="392"/>
      <c r="C1" s="392"/>
      <c r="D1" s="392"/>
      <c r="E1" s="392"/>
      <c r="F1" s="392"/>
      <c r="G1" s="392"/>
    </row>
    <row r="2" spans="1:7" ht="15.75">
      <c r="A2" s="1"/>
      <c r="B2" s="116"/>
      <c r="C2" s="116"/>
      <c r="D2" s="116"/>
      <c r="E2" s="116"/>
      <c r="F2" s="116"/>
      <c r="G2" s="116"/>
    </row>
    <row r="3" spans="1:7" ht="15.75">
      <c r="A3" s="391" t="s">
        <v>354</v>
      </c>
      <c r="B3" s="403"/>
      <c r="C3" s="403"/>
      <c r="D3" s="403"/>
      <c r="E3" s="403"/>
      <c r="F3" s="403"/>
      <c r="G3" s="403"/>
    </row>
    <row r="4" spans="1:7" ht="15.75">
      <c r="A4" s="1"/>
      <c r="B4" s="6"/>
      <c r="C4" s="6"/>
      <c r="D4" s="6"/>
      <c r="E4" s="6"/>
      <c r="F4" s="6"/>
      <c r="G4" s="6"/>
    </row>
    <row r="5" spans="1:7" ht="15.75">
      <c r="A5" s="1"/>
      <c r="B5" s="6"/>
      <c r="C5" s="6"/>
      <c r="D5" s="6"/>
      <c r="E5" s="6"/>
      <c r="F5" s="6"/>
      <c r="G5" s="6"/>
    </row>
    <row r="6" ht="15.75">
      <c r="A6" s="14"/>
    </row>
    <row r="7" ht="15.75">
      <c r="G7" s="25" t="s">
        <v>45</v>
      </c>
    </row>
    <row r="8" spans="1:4" ht="15.75">
      <c r="A8" s="402" t="s">
        <v>86</v>
      </c>
      <c r="B8" s="403"/>
      <c r="C8" s="403"/>
      <c r="D8" s="45">
        <v>10000</v>
      </c>
    </row>
    <row r="9" spans="1:4" ht="15.75">
      <c r="A9" s="402" t="s">
        <v>302</v>
      </c>
      <c r="B9" s="403"/>
      <c r="C9" s="403"/>
      <c r="D9" s="45">
        <v>5000</v>
      </c>
    </row>
    <row r="10" spans="1:4" ht="15.75">
      <c r="A10" s="402" t="s">
        <v>291</v>
      </c>
      <c r="B10" s="403"/>
      <c r="C10" s="403"/>
      <c r="D10" s="45">
        <v>6718</v>
      </c>
    </row>
    <row r="11" spans="1:4" ht="15.75">
      <c r="A11" s="23" t="s">
        <v>292</v>
      </c>
      <c r="B11" s="6"/>
      <c r="C11" s="6"/>
      <c r="D11" s="45">
        <v>533693</v>
      </c>
    </row>
    <row r="12" spans="1:4" ht="16.5" thickBot="1">
      <c r="A12" s="402" t="s">
        <v>85</v>
      </c>
      <c r="B12" s="403"/>
      <c r="C12" s="403"/>
      <c r="D12" s="104">
        <v>435174</v>
      </c>
    </row>
    <row r="13" spans="1:4" ht="16.5" thickBot="1">
      <c r="A13" s="411" t="s">
        <v>146</v>
      </c>
      <c r="B13" s="372"/>
      <c r="C13" s="372"/>
      <c r="D13" s="194">
        <f>SUM(D8:D12)</f>
        <v>990585</v>
      </c>
    </row>
    <row r="14" spans="1:4" ht="15.75">
      <c r="A14" s="30"/>
      <c r="B14" s="31"/>
      <c r="C14" s="31"/>
      <c r="D14" s="49"/>
    </row>
    <row r="15" ht="15.75">
      <c r="A15" s="2"/>
    </row>
    <row r="16" spans="1:7" ht="15.75">
      <c r="A16" s="364" t="s">
        <v>147</v>
      </c>
      <c r="B16" s="365"/>
      <c r="C16" s="365"/>
      <c r="D16" s="7"/>
      <c r="E16" s="48"/>
      <c r="F16" s="396" t="s">
        <v>148</v>
      </c>
      <c r="G16" s="397"/>
    </row>
    <row r="17" ht="15.75">
      <c r="A17" s="4"/>
    </row>
    <row r="18" spans="1:3" ht="15.75">
      <c r="A18" s="366" t="s">
        <v>291</v>
      </c>
      <c r="B18" s="367"/>
      <c r="C18" s="367"/>
    </row>
    <row r="19" spans="1:6" ht="15.75">
      <c r="A19" s="54" t="s">
        <v>389</v>
      </c>
      <c r="B19" s="31"/>
      <c r="C19" s="31"/>
      <c r="E19" s="45">
        <v>4500</v>
      </c>
      <c r="F19" s="45" t="s">
        <v>391</v>
      </c>
    </row>
    <row r="20" spans="1:6" ht="15.75">
      <c r="A20" s="54" t="s">
        <v>390</v>
      </c>
      <c r="B20" s="31"/>
      <c r="C20" s="31"/>
      <c r="E20" s="45">
        <v>448</v>
      </c>
      <c r="F20" s="45" t="s">
        <v>392</v>
      </c>
    </row>
    <row r="21" spans="1:6" ht="15.75">
      <c r="A21" s="23" t="s">
        <v>393</v>
      </c>
      <c r="B21" s="6"/>
      <c r="C21" s="6"/>
      <c r="E21" s="45">
        <v>720</v>
      </c>
      <c r="F21" s="45" t="s">
        <v>394</v>
      </c>
    </row>
    <row r="22" spans="1:6" ht="15.75">
      <c r="A22" s="54" t="s">
        <v>401</v>
      </c>
      <c r="B22" s="31"/>
      <c r="C22" s="31"/>
      <c r="D22" s="103"/>
      <c r="E22" s="104">
        <v>600</v>
      </c>
      <c r="F22" s="45" t="s">
        <v>395</v>
      </c>
    </row>
    <row r="23" spans="1:6" ht="15.75">
      <c r="A23" s="54" t="s">
        <v>402</v>
      </c>
      <c r="B23" s="31"/>
      <c r="C23" s="31"/>
      <c r="D23" s="186"/>
      <c r="E23" s="190">
        <v>100</v>
      </c>
      <c r="F23" s="45" t="s">
        <v>387</v>
      </c>
    </row>
    <row r="24" spans="1:6" ht="15.75">
      <c r="A24" s="54" t="s">
        <v>403</v>
      </c>
      <c r="B24" s="31"/>
      <c r="C24" s="31"/>
      <c r="D24" s="186"/>
      <c r="E24" s="190">
        <v>200</v>
      </c>
      <c r="F24" s="45" t="s">
        <v>387</v>
      </c>
    </row>
    <row r="25" spans="1:6" ht="16.5" thickBot="1">
      <c r="A25" s="112" t="s">
        <v>404</v>
      </c>
      <c r="B25" s="111"/>
      <c r="C25" s="111"/>
      <c r="D25" s="100"/>
      <c r="E25" s="113">
        <v>150</v>
      </c>
      <c r="F25" s="45" t="s">
        <v>387</v>
      </c>
    </row>
    <row r="26" spans="1:5" ht="15.75">
      <c r="A26" s="29" t="s">
        <v>303</v>
      </c>
      <c r="B26" s="6"/>
      <c r="C26" s="6"/>
      <c r="E26" s="49">
        <f>SUM(E19:E25)</f>
        <v>6718</v>
      </c>
    </row>
    <row r="27" spans="1:3" ht="15.75">
      <c r="A27" s="23"/>
      <c r="B27" s="6"/>
      <c r="C27" s="6"/>
    </row>
    <row r="28" spans="1:3" ht="15.75">
      <c r="A28" s="191" t="s">
        <v>292</v>
      </c>
      <c r="B28" s="22"/>
      <c r="C28" s="22"/>
    </row>
    <row r="29" spans="1:7" ht="15.75">
      <c r="A29" s="402" t="s">
        <v>396</v>
      </c>
      <c r="B29" s="403"/>
      <c r="C29" s="403"/>
      <c r="E29" s="45">
        <v>41000</v>
      </c>
      <c r="F29" s="2" t="s">
        <v>422</v>
      </c>
      <c r="G29" s="45"/>
    </row>
    <row r="30" spans="1:7" ht="15.75">
      <c r="A30" s="23" t="s">
        <v>397</v>
      </c>
      <c r="B30" s="6"/>
      <c r="C30" s="6"/>
      <c r="E30" s="45">
        <v>7693</v>
      </c>
      <c r="F30" s="2" t="s">
        <v>423</v>
      </c>
      <c r="G30" s="45"/>
    </row>
    <row r="31" spans="1:7" ht="15.75">
      <c r="A31" s="402" t="s">
        <v>398</v>
      </c>
      <c r="B31" s="403"/>
      <c r="C31" s="403"/>
      <c r="E31" s="45">
        <v>30000</v>
      </c>
      <c r="F31" s="2" t="s">
        <v>424</v>
      </c>
      <c r="G31" s="45"/>
    </row>
    <row r="32" spans="1:7" ht="15.75">
      <c r="A32" s="402" t="s">
        <v>399</v>
      </c>
      <c r="B32" s="403"/>
      <c r="C32" s="403"/>
      <c r="E32" s="45">
        <v>400000</v>
      </c>
      <c r="F32" s="2" t="s">
        <v>387</v>
      </c>
      <c r="G32" s="45"/>
    </row>
    <row r="33" spans="1:7" ht="16.5" thickBot="1">
      <c r="A33" s="414" t="s">
        <v>400</v>
      </c>
      <c r="B33" s="420"/>
      <c r="C33" s="420"/>
      <c r="D33" s="100"/>
      <c r="E33" s="113">
        <v>55000</v>
      </c>
      <c r="F33" s="2" t="s">
        <v>387</v>
      </c>
      <c r="G33" s="45"/>
    </row>
    <row r="34" spans="1:7" ht="15.75">
      <c r="A34" s="29" t="s">
        <v>304</v>
      </c>
      <c r="B34" s="6"/>
      <c r="C34" s="6"/>
      <c r="E34" s="49">
        <f>SUM(E29:E33)</f>
        <v>533693</v>
      </c>
      <c r="F34" s="2"/>
      <c r="G34" s="45"/>
    </row>
    <row r="35" ht="15.75" thickBot="1"/>
    <row r="36" spans="1:5" ht="16.5" thickBot="1">
      <c r="A36" s="192" t="s">
        <v>305</v>
      </c>
      <c r="B36" s="173"/>
      <c r="C36" s="173"/>
      <c r="D36" s="173"/>
      <c r="E36" s="193">
        <f>E34+E26</f>
        <v>540411</v>
      </c>
    </row>
  </sheetData>
  <mergeCells count="14">
    <mergeCell ref="A33:C33"/>
    <mergeCell ref="A18:C18"/>
    <mergeCell ref="A29:C29"/>
    <mergeCell ref="A31:C31"/>
    <mergeCell ref="A32:C32"/>
    <mergeCell ref="A10:C10"/>
    <mergeCell ref="A12:C12"/>
    <mergeCell ref="A13:C13"/>
    <mergeCell ref="F16:G16"/>
    <mergeCell ref="A16:C16"/>
    <mergeCell ref="A1:G1"/>
    <mergeCell ref="A3:G3"/>
    <mergeCell ref="A8:C8"/>
    <mergeCell ref="A9:C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workbookViewId="0" topLeftCell="A1">
      <selection activeCell="A1" sqref="A1:O1"/>
    </sheetView>
  </sheetViews>
  <sheetFormatPr defaultColWidth="9.140625" defaultRowHeight="12.75"/>
  <cols>
    <col min="1" max="1" width="15.28125" style="0" customWidth="1"/>
    <col min="2" max="2" width="8.8515625" style="0" bestFit="1" customWidth="1"/>
    <col min="3" max="3" width="8.57421875" style="0" customWidth="1"/>
    <col min="4" max="13" width="8.28125" style="0" customWidth="1"/>
    <col min="14" max="14" width="7.7109375" style="0" customWidth="1"/>
    <col min="15" max="15" width="8.28125" style="0" customWidth="1"/>
  </cols>
  <sheetData>
    <row r="1" spans="1:15" ht="12.75">
      <c r="A1" s="368" t="s">
        <v>456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2.75">
      <c r="A2" s="369" t="s">
        <v>355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3" spans="1:15" ht="12.7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ht="13.5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245</v>
      </c>
    </row>
    <row r="5" spans="1:15" ht="19.5" customHeight="1" thickBot="1">
      <c r="A5" s="232" t="s">
        <v>150</v>
      </c>
      <c r="B5" s="370" t="s">
        <v>151</v>
      </c>
      <c r="C5" s="422"/>
      <c r="D5" s="233" t="s">
        <v>152</v>
      </c>
      <c r="E5" s="233" t="s">
        <v>153</v>
      </c>
      <c r="F5" s="233" t="s">
        <v>154</v>
      </c>
      <c r="G5" s="233" t="s">
        <v>155</v>
      </c>
      <c r="H5" s="233" t="s">
        <v>156</v>
      </c>
      <c r="I5" s="233" t="s">
        <v>157</v>
      </c>
      <c r="J5" s="233" t="s">
        <v>158</v>
      </c>
      <c r="K5" s="233" t="s">
        <v>159</v>
      </c>
      <c r="L5" s="233" t="s">
        <v>160</v>
      </c>
      <c r="M5" s="233" t="s">
        <v>161</v>
      </c>
      <c r="N5" s="233" t="s">
        <v>162</v>
      </c>
      <c r="O5" s="233" t="s">
        <v>163</v>
      </c>
    </row>
    <row r="6" spans="1:15" ht="19.5" customHeight="1" thickTop="1">
      <c r="A6" s="234" t="s">
        <v>205</v>
      </c>
      <c r="B6" s="82">
        <f>SUM(C7:C12)</f>
        <v>1601312</v>
      </c>
      <c r="C6" s="89"/>
      <c r="D6" s="87"/>
      <c r="E6" s="79"/>
      <c r="F6" s="79"/>
      <c r="G6" s="79"/>
      <c r="H6" s="79"/>
      <c r="I6" s="79"/>
      <c r="J6" s="79"/>
      <c r="K6" s="79"/>
      <c r="L6" s="79"/>
      <c r="M6" s="79"/>
      <c r="N6" s="79"/>
      <c r="O6" s="89"/>
    </row>
    <row r="7" spans="1:15" ht="19.5" customHeight="1">
      <c r="A7" s="235" t="s">
        <v>168</v>
      </c>
      <c r="B7" s="83"/>
      <c r="C7" s="90">
        <f aca="true" t="shared" si="0" ref="C7:C12">SUM(D7:O7)</f>
        <v>1275726</v>
      </c>
      <c r="D7" s="83">
        <v>5000</v>
      </c>
      <c r="E7" s="83">
        <v>5000</v>
      </c>
      <c r="F7" s="83">
        <v>5000</v>
      </c>
      <c r="G7" s="83">
        <v>455000</v>
      </c>
      <c r="H7" s="83">
        <v>5000</v>
      </c>
      <c r="I7" s="83">
        <v>250000</v>
      </c>
      <c r="J7" s="83">
        <v>5000</v>
      </c>
      <c r="K7" s="83">
        <v>5000</v>
      </c>
      <c r="L7" s="83">
        <v>130000</v>
      </c>
      <c r="M7" s="83">
        <v>400726</v>
      </c>
      <c r="N7" s="83">
        <v>5000</v>
      </c>
      <c r="O7" s="236">
        <v>5000</v>
      </c>
    </row>
    <row r="8" spans="1:15" ht="19.5" customHeight="1">
      <c r="A8" s="235" t="s">
        <v>206</v>
      </c>
      <c r="B8" s="83"/>
      <c r="C8" s="90">
        <f t="shared" si="0"/>
        <v>84410</v>
      </c>
      <c r="D8" s="102">
        <v>600</v>
      </c>
      <c r="E8" s="102">
        <v>600</v>
      </c>
      <c r="F8" s="102">
        <v>1300</v>
      </c>
      <c r="G8" s="102">
        <v>600</v>
      </c>
      <c r="H8" s="102">
        <v>1300</v>
      </c>
      <c r="I8" s="102">
        <v>35210</v>
      </c>
      <c r="J8" s="102">
        <v>1300</v>
      </c>
      <c r="K8" s="102">
        <v>40600</v>
      </c>
      <c r="L8" s="102">
        <v>1300</v>
      </c>
      <c r="M8" s="102">
        <v>600</v>
      </c>
      <c r="N8" s="102">
        <v>600</v>
      </c>
      <c r="O8" s="237">
        <v>400</v>
      </c>
    </row>
    <row r="9" spans="1:15" ht="19.5" customHeight="1">
      <c r="A9" s="235" t="s">
        <v>166</v>
      </c>
      <c r="B9" s="83"/>
      <c r="C9" s="90">
        <f t="shared" si="0"/>
        <v>45849</v>
      </c>
      <c r="D9" s="83">
        <v>3820</v>
      </c>
      <c r="E9" s="83">
        <v>3820</v>
      </c>
      <c r="F9" s="83">
        <v>3820</v>
      </c>
      <c r="G9" s="83">
        <v>3820</v>
      </c>
      <c r="H9" s="83">
        <v>3820</v>
      </c>
      <c r="I9" s="83">
        <v>3820</v>
      </c>
      <c r="J9" s="83">
        <v>3820</v>
      </c>
      <c r="K9" s="83">
        <v>3820</v>
      </c>
      <c r="L9" s="83">
        <v>3820</v>
      </c>
      <c r="M9" s="83">
        <v>3820</v>
      </c>
      <c r="N9" s="83">
        <v>3825</v>
      </c>
      <c r="O9" s="236">
        <v>3824</v>
      </c>
    </row>
    <row r="10" spans="1:15" ht="19.5" customHeight="1">
      <c r="A10" s="235" t="s">
        <v>301</v>
      </c>
      <c r="B10" s="83"/>
      <c r="C10" s="90">
        <f t="shared" si="0"/>
        <v>-5973</v>
      </c>
      <c r="D10" s="83">
        <v>-500</v>
      </c>
      <c r="E10" s="83">
        <v>-500</v>
      </c>
      <c r="F10" s="83">
        <v>-500</v>
      </c>
      <c r="G10" s="83">
        <v>-500</v>
      </c>
      <c r="H10" s="83">
        <v>-500</v>
      </c>
      <c r="I10" s="83">
        <v>-500</v>
      </c>
      <c r="J10" s="83">
        <v>-500</v>
      </c>
      <c r="K10" s="83">
        <v>-500</v>
      </c>
      <c r="L10" s="83">
        <v>-500</v>
      </c>
      <c r="M10" s="83">
        <v>-500</v>
      </c>
      <c r="N10" s="83">
        <v>-500</v>
      </c>
      <c r="O10" s="236">
        <v>-473</v>
      </c>
    </row>
    <row r="11" spans="1:15" ht="19.5" customHeight="1">
      <c r="A11" s="235" t="s">
        <v>169</v>
      </c>
      <c r="B11" s="83"/>
      <c r="C11" s="90">
        <f t="shared" si="0"/>
        <v>1300</v>
      </c>
      <c r="D11" s="83">
        <v>110</v>
      </c>
      <c r="E11" s="83">
        <v>110</v>
      </c>
      <c r="F11" s="83">
        <v>110</v>
      </c>
      <c r="G11" s="83">
        <v>110</v>
      </c>
      <c r="H11" s="83">
        <v>110</v>
      </c>
      <c r="I11" s="83">
        <v>110</v>
      </c>
      <c r="J11" s="83">
        <v>110</v>
      </c>
      <c r="K11" s="83">
        <v>110</v>
      </c>
      <c r="L11" s="83">
        <v>110</v>
      </c>
      <c r="M11" s="83">
        <v>110</v>
      </c>
      <c r="N11" s="83">
        <v>110</v>
      </c>
      <c r="O11" s="236">
        <v>90</v>
      </c>
    </row>
    <row r="12" spans="1:15" ht="19.5" customHeight="1" thickBot="1">
      <c r="A12" s="238" t="s">
        <v>149</v>
      </c>
      <c r="B12" s="84"/>
      <c r="C12" s="91">
        <f t="shared" si="0"/>
        <v>200000</v>
      </c>
      <c r="D12" s="84"/>
      <c r="E12" s="81"/>
      <c r="F12" s="81"/>
      <c r="G12" s="81"/>
      <c r="H12" s="81"/>
      <c r="I12" s="81"/>
      <c r="J12" s="81"/>
      <c r="K12" s="81"/>
      <c r="L12" s="81">
        <v>200000</v>
      </c>
      <c r="M12" s="81"/>
      <c r="N12" s="81"/>
      <c r="O12" s="91"/>
    </row>
    <row r="13" spans="1:15" ht="19.5" customHeight="1">
      <c r="A13" s="239" t="s">
        <v>164</v>
      </c>
      <c r="B13" s="85">
        <f>SUM(C14:C15)</f>
        <v>58191</v>
      </c>
      <c r="C13" s="92"/>
      <c r="D13" s="8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92"/>
    </row>
    <row r="14" spans="1:15" ht="19.5" customHeight="1">
      <c r="A14" s="235" t="s">
        <v>165</v>
      </c>
      <c r="B14" s="83"/>
      <c r="C14" s="90">
        <f>SUM(D14:O14)</f>
        <v>9600</v>
      </c>
      <c r="D14" s="83">
        <v>960</v>
      </c>
      <c r="E14" s="83">
        <v>960</v>
      </c>
      <c r="F14" s="83">
        <v>960</v>
      </c>
      <c r="G14" s="83">
        <v>960</v>
      </c>
      <c r="H14" s="83">
        <v>960</v>
      </c>
      <c r="I14" s="83">
        <v>960</v>
      </c>
      <c r="J14" s="83"/>
      <c r="K14" s="83"/>
      <c r="L14" s="83">
        <v>960</v>
      </c>
      <c r="M14" s="83">
        <v>960</v>
      </c>
      <c r="N14" s="83">
        <v>960</v>
      </c>
      <c r="O14" s="236">
        <v>960</v>
      </c>
    </row>
    <row r="15" spans="1:15" ht="19.5" customHeight="1" thickBot="1">
      <c r="A15" s="238" t="s">
        <v>166</v>
      </c>
      <c r="B15" s="128"/>
      <c r="C15" s="91">
        <f>SUM(D15:O15)</f>
        <v>48591</v>
      </c>
      <c r="D15" s="84">
        <v>4050</v>
      </c>
      <c r="E15" s="84">
        <v>4050</v>
      </c>
      <c r="F15" s="84">
        <v>4050</v>
      </c>
      <c r="G15" s="84">
        <v>4050</v>
      </c>
      <c r="H15" s="84">
        <v>4050</v>
      </c>
      <c r="I15" s="84">
        <v>4050</v>
      </c>
      <c r="J15" s="84">
        <v>4050</v>
      </c>
      <c r="K15" s="84">
        <v>4050</v>
      </c>
      <c r="L15" s="84">
        <v>4050</v>
      </c>
      <c r="M15" s="84">
        <v>4050</v>
      </c>
      <c r="N15" s="84">
        <v>4050</v>
      </c>
      <c r="O15" s="240">
        <v>4041</v>
      </c>
    </row>
    <row r="16" spans="1:15" ht="19.5" customHeight="1">
      <c r="A16" s="239" t="s">
        <v>167</v>
      </c>
      <c r="B16" s="85">
        <f>SUM(C17:C18)</f>
        <v>101351</v>
      </c>
      <c r="C16" s="92"/>
      <c r="D16" s="88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92"/>
    </row>
    <row r="17" spans="1:15" ht="19.5" customHeight="1">
      <c r="A17" s="235" t="s">
        <v>165</v>
      </c>
      <c r="B17" s="83"/>
      <c r="C17" s="90">
        <f>SUM(D17:O17)</f>
        <v>16200</v>
      </c>
      <c r="D17" s="83">
        <v>1620</v>
      </c>
      <c r="E17" s="83">
        <v>1620</v>
      </c>
      <c r="F17" s="83">
        <v>1620</v>
      </c>
      <c r="G17" s="83">
        <v>1620</v>
      </c>
      <c r="H17" s="83">
        <v>1620</v>
      </c>
      <c r="I17" s="83">
        <v>1620</v>
      </c>
      <c r="J17" s="83"/>
      <c r="K17" s="83"/>
      <c r="L17" s="83">
        <v>1620</v>
      </c>
      <c r="M17" s="83">
        <v>1620</v>
      </c>
      <c r="N17" s="83">
        <v>1620</v>
      </c>
      <c r="O17" s="236">
        <v>1620</v>
      </c>
    </row>
    <row r="18" spans="1:15" ht="19.5" customHeight="1" thickBot="1">
      <c r="A18" s="238" t="s">
        <v>166</v>
      </c>
      <c r="B18" s="128"/>
      <c r="C18" s="91">
        <f>SUM(D18:O18)</f>
        <v>85151</v>
      </c>
      <c r="D18" s="84">
        <v>7096</v>
      </c>
      <c r="E18" s="84">
        <v>7096</v>
      </c>
      <c r="F18" s="84">
        <v>7096</v>
      </c>
      <c r="G18" s="84">
        <v>7096</v>
      </c>
      <c r="H18" s="84">
        <v>7096</v>
      </c>
      <c r="I18" s="84">
        <v>7096</v>
      </c>
      <c r="J18" s="84">
        <v>7096</v>
      </c>
      <c r="K18" s="84">
        <v>7096</v>
      </c>
      <c r="L18" s="84">
        <v>7096</v>
      </c>
      <c r="M18" s="84">
        <v>7096</v>
      </c>
      <c r="N18" s="84">
        <v>7096</v>
      </c>
      <c r="O18" s="240">
        <v>7095</v>
      </c>
    </row>
    <row r="19" spans="1:15" ht="27.75" customHeight="1">
      <c r="A19" s="241" t="s">
        <v>95</v>
      </c>
      <c r="B19" s="85">
        <f>SUM(C20:C21)</f>
        <v>5687</v>
      </c>
      <c r="C19" s="92"/>
      <c r="D19" s="8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92"/>
    </row>
    <row r="20" spans="1:15" ht="19.5" customHeight="1">
      <c r="A20" s="235" t="s">
        <v>165</v>
      </c>
      <c r="B20" s="83"/>
      <c r="C20" s="90">
        <f>SUM(D20:O20)</f>
        <v>500</v>
      </c>
      <c r="D20" s="83">
        <v>50</v>
      </c>
      <c r="E20" s="83">
        <v>50</v>
      </c>
      <c r="F20" s="83">
        <v>50</v>
      </c>
      <c r="G20" s="83">
        <v>50</v>
      </c>
      <c r="H20" s="83">
        <v>50</v>
      </c>
      <c r="I20" s="83">
        <v>50</v>
      </c>
      <c r="J20" s="83"/>
      <c r="K20" s="83"/>
      <c r="L20" s="83">
        <v>50</v>
      </c>
      <c r="M20" s="83">
        <v>50</v>
      </c>
      <c r="N20" s="83">
        <v>50</v>
      </c>
      <c r="O20" s="236">
        <v>50</v>
      </c>
    </row>
    <row r="21" spans="1:15" ht="19.5" customHeight="1" thickBot="1">
      <c r="A21" s="242" t="s">
        <v>166</v>
      </c>
      <c r="B21" s="86"/>
      <c r="C21" s="93">
        <f>SUM(D21:O21)</f>
        <v>5187</v>
      </c>
      <c r="D21" s="86">
        <v>432</v>
      </c>
      <c r="E21" s="86">
        <v>432</v>
      </c>
      <c r="F21" s="86">
        <v>432</v>
      </c>
      <c r="G21" s="86">
        <v>432</v>
      </c>
      <c r="H21" s="86">
        <v>432</v>
      </c>
      <c r="I21" s="86">
        <v>432</v>
      </c>
      <c r="J21" s="86">
        <v>432</v>
      </c>
      <c r="K21" s="86">
        <v>432</v>
      </c>
      <c r="L21" s="86">
        <v>432</v>
      </c>
      <c r="M21" s="86">
        <v>432</v>
      </c>
      <c r="N21" s="86">
        <v>432</v>
      </c>
      <c r="O21" s="243">
        <v>435</v>
      </c>
    </row>
    <row r="22" spans="1:15" ht="19.5" customHeight="1" thickBot="1" thickTop="1">
      <c r="A22" s="244" t="s">
        <v>170</v>
      </c>
      <c r="B22" s="245">
        <f>SUM(D22:O22)</f>
        <v>1766541</v>
      </c>
      <c r="C22" s="246"/>
      <c r="D22" s="246">
        <f aca="true" t="shared" si="1" ref="D22:O22">SUM(D7:D21)</f>
        <v>23238</v>
      </c>
      <c r="E22" s="246">
        <f t="shared" si="1"/>
        <v>23238</v>
      </c>
      <c r="F22" s="246">
        <f t="shared" si="1"/>
        <v>23938</v>
      </c>
      <c r="G22" s="246">
        <f t="shared" si="1"/>
        <v>473238</v>
      </c>
      <c r="H22" s="246">
        <f t="shared" si="1"/>
        <v>23938</v>
      </c>
      <c r="I22" s="246">
        <f t="shared" si="1"/>
        <v>302848</v>
      </c>
      <c r="J22" s="246">
        <f t="shared" si="1"/>
        <v>21308</v>
      </c>
      <c r="K22" s="246">
        <f t="shared" si="1"/>
        <v>60608</v>
      </c>
      <c r="L22" s="246">
        <f t="shared" si="1"/>
        <v>348938</v>
      </c>
      <c r="M22" s="246">
        <f t="shared" si="1"/>
        <v>418964</v>
      </c>
      <c r="N22" s="246">
        <f t="shared" si="1"/>
        <v>23243</v>
      </c>
      <c r="O22" s="246">
        <f t="shared" si="1"/>
        <v>23042</v>
      </c>
    </row>
  </sheetData>
  <mergeCells count="3">
    <mergeCell ref="A1:O1"/>
    <mergeCell ref="A2:O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O1"/>
    </sheetView>
  </sheetViews>
  <sheetFormatPr defaultColWidth="9.140625" defaultRowHeight="12" customHeight="1"/>
  <cols>
    <col min="1" max="1" width="12.8515625" style="94" customWidth="1"/>
    <col min="2" max="3" width="9.140625" style="94" customWidth="1"/>
    <col min="4" max="15" width="7.7109375" style="94" customWidth="1"/>
    <col min="16" max="16384" width="9.140625" style="94" customWidth="1"/>
  </cols>
  <sheetData>
    <row r="1" spans="1:15" ht="12" customHeight="1">
      <c r="A1" s="423" t="s">
        <v>457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2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4" ht="12" customHeight="1">
      <c r="A3" s="424" t="s">
        <v>356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132"/>
    </row>
    <row r="4" spans="1:15" ht="12" customHeight="1" thickBo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132"/>
      <c r="O4" s="134" t="s">
        <v>245</v>
      </c>
    </row>
    <row r="5" spans="1:15" ht="15" customHeight="1" thickBot="1">
      <c r="A5" s="247" t="s">
        <v>150</v>
      </c>
      <c r="B5" s="425" t="s">
        <v>151</v>
      </c>
      <c r="C5" s="426"/>
      <c r="D5" s="248" t="s">
        <v>171</v>
      </c>
      <c r="E5" s="249" t="s">
        <v>153</v>
      </c>
      <c r="F5" s="249" t="s">
        <v>154</v>
      </c>
      <c r="G5" s="249" t="s">
        <v>155</v>
      </c>
      <c r="H5" s="249" t="s">
        <v>156</v>
      </c>
      <c r="I5" s="249" t="s">
        <v>157</v>
      </c>
      <c r="J5" s="249" t="s">
        <v>158</v>
      </c>
      <c r="K5" s="249" t="s">
        <v>159</v>
      </c>
      <c r="L5" s="249" t="s">
        <v>160</v>
      </c>
      <c r="M5" s="249" t="s">
        <v>161</v>
      </c>
      <c r="N5" s="249" t="s">
        <v>162</v>
      </c>
      <c r="O5" s="250" t="s">
        <v>163</v>
      </c>
    </row>
    <row r="6" spans="1:15" ht="13.5" customHeight="1">
      <c r="A6" s="251" t="s">
        <v>306</v>
      </c>
      <c r="B6" s="252">
        <f>SUM(C7:C14)</f>
        <v>1336831</v>
      </c>
      <c r="C6" s="133"/>
      <c r="D6" s="253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133"/>
    </row>
    <row r="7" spans="1:15" ht="13.5" customHeight="1">
      <c r="A7" s="255" t="s">
        <v>173</v>
      </c>
      <c r="B7" s="256"/>
      <c r="C7" s="257">
        <f>SUM(D7:O7)</f>
        <v>100587</v>
      </c>
      <c r="D7" s="258">
        <v>8382</v>
      </c>
      <c r="E7" s="258">
        <v>8382</v>
      </c>
      <c r="F7" s="258">
        <v>8382</v>
      </c>
      <c r="G7" s="258">
        <v>8382</v>
      </c>
      <c r="H7" s="258">
        <v>8382</v>
      </c>
      <c r="I7" s="258">
        <v>8382</v>
      </c>
      <c r="J7" s="258">
        <v>8382</v>
      </c>
      <c r="K7" s="258">
        <v>8382</v>
      </c>
      <c r="L7" s="258">
        <v>8382</v>
      </c>
      <c r="M7" s="258">
        <v>8382</v>
      </c>
      <c r="N7" s="258">
        <v>8385</v>
      </c>
      <c r="O7" s="259">
        <v>8382</v>
      </c>
    </row>
    <row r="8" spans="1:15" ht="13.5" customHeight="1">
      <c r="A8" s="255" t="s">
        <v>174</v>
      </c>
      <c r="B8" s="256"/>
      <c r="C8" s="257">
        <f aca="true" t="shared" si="0" ref="C8:C14">SUM(D8:O8)</f>
        <v>28722</v>
      </c>
      <c r="D8" s="258">
        <v>2393</v>
      </c>
      <c r="E8" s="258">
        <v>2393</v>
      </c>
      <c r="F8" s="258">
        <v>2393</v>
      </c>
      <c r="G8" s="258">
        <v>2393</v>
      </c>
      <c r="H8" s="258">
        <v>2393</v>
      </c>
      <c r="I8" s="258">
        <v>2393</v>
      </c>
      <c r="J8" s="258">
        <v>2393</v>
      </c>
      <c r="K8" s="258">
        <v>2393</v>
      </c>
      <c r="L8" s="258">
        <v>2393</v>
      </c>
      <c r="M8" s="258">
        <v>2393</v>
      </c>
      <c r="N8" s="258">
        <v>2399</v>
      </c>
      <c r="O8" s="259">
        <v>2393</v>
      </c>
    </row>
    <row r="9" spans="1:15" ht="13.5" customHeight="1">
      <c r="A9" s="255" t="s">
        <v>175</v>
      </c>
      <c r="B9" s="256"/>
      <c r="C9" s="257">
        <f t="shared" si="0"/>
        <v>111159</v>
      </c>
      <c r="D9" s="260">
        <v>9263</v>
      </c>
      <c r="E9" s="260">
        <v>9263</v>
      </c>
      <c r="F9" s="260">
        <v>9263</v>
      </c>
      <c r="G9" s="260">
        <v>9263</v>
      </c>
      <c r="H9" s="260">
        <v>9263</v>
      </c>
      <c r="I9" s="260">
        <v>9263</v>
      </c>
      <c r="J9" s="260">
        <v>9263</v>
      </c>
      <c r="K9" s="260">
        <v>9263</v>
      </c>
      <c r="L9" s="260">
        <v>9263</v>
      </c>
      <c r="M9" s="260">
        <v>9263</v>
      </c>
      <c r="N9" s="260">
        <v>9266</v>
      </c>
      <c r="O9" s="261">
        <v>9263</v>
      </c>
    </row>
    <row r="10" spans="1:15" ht="13.5" customHeight="1">
      <c r="A10" s="255" t="s">
        <v>307</v>
      </c>
      <c r="B10" s="256"/>
      <c r="C10" s="257">
        <f t="shared" si="0"/>
        <v>27932</v>
      </c>
      <c r="D10" s="260">
        <v>2328</v>
      </c>
      <c r="E10" s="260">
        <v>2328</v>
      </c>
      <c r="F10" s="260">
        <v>2328</v>
      </c>
      <c r="G10" s="260">
        <v>2328</v>
      </c>
      <c r="H10" s="260">
        <v>2328</v>
      </c>
      <c r="I10" s="260">
        <v>2328</v>
      </c>
      <c r="J10" s="260">
        <v>2328</v>
      </c>
      <c r="K10" s="260">
        <v>2328</v>
      </c>
      <c r="L10" s="260">
        <v>2328</v>
      </c>
      <c r="M10" s="260">
        <v>2328</v>
      </c>
      <c r="N10" s="260">
        <v>2328</v>
      </c>
      <c r="O10" s="261">
        <v>2324</v>
      </c>
    </row>
    <row r="11" spans="1:15" ht="13.5" customHeight="1">
      <c r="A11" s="255" t="s">
        <v>308</v>
      </c>
      <c r="B11" s="256"/>
      <c r="C11" s="257">
        <f t="shared" si="0"/>
        <v>15300</v>
      </c>
      <c r="D11" s="258"/>
      <c r="E11" s="262"/>
      <c r="F11" s="262">
        <v>5100</v>
      </c>
      <c r="G11" s="262"/>
      <c r="H11" s="262"/>
      <c r="I11" s="262">
        <v>5100</v>
      </c>
      <c r="J11" s="262"/>
      <c r="K11" s="262"/>
      <c r="L11" s="262">
        <v>5100</v>
      </c>
      <c r="M11" s="262"/>
      <c r="N11" s="262"/>
      <c r="O11" s="257"/>
    </row>
    <row r="12" spans="1:15" ht="13.5" customHeight="1">
      <c r="A12" s="255" t="s">
        <v>309</v>
      </c>
      <c r="B12" s="256"/>
      <c r="C12" s="257">
        <f t="shared" si="0"/>
        <v>715</v>
      </c>
      <c r="D12" s="258"/>
      <c r="E12" s="262"/>
      <c r="F12" s="262"/>
      <c r="G12" s="262">
        <v>715</v>
      </c>
      <c r="H12" s="262"/>
      <c r="I12" s="262"/>
      <c r="J12" s="262"/>
      <c r="K12" s="262"/>
      <c r="L12" s="262"/>
      <c r="M12" s="262"/>
      <c r="N12" s="262"/>
      <c r="O12" s="257"/>
    </row>
    <row r="13" spans="1:15" ht="13.5" customHeight="1">
      <c r="A13" s="255" t="s">
        <v>242</v>
      </c>
      <c r="B13" s="256"/>
      <c r="C13" s="257">
        <f t="shared" si="0"/>
        <v>61831</v>
      </c>
      <c r="D13" s="258"/>
      <c r="E13" s="262"/>
      <c r="F13" s="262"/>
      <c r="G13" s="262">
        <v>30915</v>
      </c>
      <c r="H13" s="262"/>
      <c r="I13" s="262"/>
      <c r="J13" s="262"/>
      <c r="K13" s="262">
        <v>30916</v>
      </c>
      <c r="L13" s="262"/>
      <c r="M13" s="262"/>
      <c r="N13" s="262"/>
      <c r="O13" s="257"/>
    </row>
    <row r="14" spans="1:15" ht="13.5" customHeight="1" thickBot="1">
      <c r="A14" s="263" t="s">
        <v>243</v>
      </c>
      <c r="B14" s="264"/>
      <c r="C14" s="265">
        <f t="shared" si="0"/>
        <v>990585</v>
      </c>
      <c r="D14" s="266"/>
      <c r="E14" s="267"/>
      <c r="F14" s="267"/>
      <c r="G14" s="267"/>
      <c r="H14" s="267">
        <v>495292</v>
      </c>
      <c r="I14" s="267"/>
      <c r="J14" s="267"/>
      <c r="K14" s="267"/>
      <c r="L14" s="267">
        <v>495293</v>
      </c>
      <c r="M14" s="267"/>
      <c r="N14" s="267"/>
      <c r="O14" s="265"/>
    </row>
    <row r="15" spans="1:15" ht="13.5" customHeight="1">
      <c r="A15" s="251" t="s">
        <v>172</v>
      </c>
      <c r="B15" s="252">
        <f>SUM(C16:C20)</f>
        <v>173230</v>
      </c>
      <c r="C15" s="133"/>
      <c r="D15" s="268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70"/>
    </row>
    <row r="16" spans="1:15" ht="13.5" customHeight="1">
      <c r="A16" s="255" t="s">
        <v>173</v>
      </c>
      <c r="B16" s="256"/>
      <c r="C16" s="257">
        <f>SUM(D16:O16)</f>
        <v>69346</v>
      </c>
      <c r="D16" s="258">
        <v>5779</v>
      </c>
      <c r="E16" s="258">
        <v>5779</v>
      </c>
      <c r="F16" s="258">
        <v>5779</v>
      </c>
      <c r="G16" s="258">
        <v>5779</v>
      </c>
      <c r="H16" s="258">
        <v>5779</v>
      </c>
      <c r="I16" s="258">
        <v>5779</v>
      </c>
      <c r="J16" s="258">
        <v>5779</v>
      </c>
      <c r="K16" s="258">
        <v>5779</v>
      </c>
      <c r="L16" s="258">
        <v>5779</v>
      </c>
      <c r="M16" s="258">
        <v>5779</v>
      </c>
      <c r="N16" s="258">
        <v>5777</v>
      </c>
      <c r="O16" s="259">
        <v>5779</v>
      </c>
    </row>
    <row r="17" spans="1:15" ht="13.5" customHeight="1">
      <c r="A17" s="255" t="s">
        <v>174</v>
      </c>
      <c r="B17" s="256"/>
      <c r="C17" s="257">
        <f>SUM(D17:O17)</f>
        <v>20580</v>
      </c>
      <c r="D17" s="258">
        <v>1715</v>
      </c>
      <c r="E17" s="258">
        <v>1715</v>
      </c>
      <c r="F17" s="258">
        <v>1715</v>
      </c>
      <c r="G17" s="258">
        <v>1715</v>
      </c>
      <c r="H17" s="258">
        <v>1715</v>
      </c>
      <c r="I17" s="258">
        <v>1715</v>
      </c>
      <c r="J17" s="258">
        <v>1715</v>
      </c>
      <c r="K17" s="258">
        <v>1715</v>
      </c>
      <c r="L17" s="258">
        <v>1715</v>
      </c>
      <c r="M17" s="258">
        <v>1715</v>
      </c>
      <c r="N17" s="258">
        <v>1715</v>
      </c>
      <c r="O17" s="259">
        <v>1715</v>
      </c>
    </row>
    <row r="18" spans="1:15" ht="13.5" customHeight="1">
      <c r="A18" s="255" t="s">
        <v>175</v>
      </c>
      <c r="B18" s="256"/>
      <c r="C18" s="257">
        <f>SUM(D18:O18)</f>
        <v>40864</v>
      </c>
      <c r="D18" s="258">
        <v>3405</v>
      </c>
      <c r="E18" s="258">
        <v>3405</v>
      </c>
      <c r="F18" s="258">
        <v>3405</v>
      </c>
      <c r="G18" s="258">
        <v>3405</v>
      </c>
      <c r="H18" s="258">
        <v>3405</v>
      </c>
      <c r="I18" s="258">
        <v>3405</v>
      </c>
      <c r="J18" s="258">
        <v>3405</v>
      </c>
      <c r="K18" s="258">
        <v>3405</v>
      </c>
      <c r="L18" s="258">
        <v>3405</v>
      </c>
      <c r="M18" s="258">
        <v>3405</v>
      </c>
      <c r="N18" s="258">
        <v>3405</v>
      </c>
      <c r="O18" s="259">
        <v>3409</v>
      </c>
    </row>
    <row r="19" spans="1:15" ht="13.5" customHeight="1">
      <c r="A19" s="255" t="s">
        <v>308</v>
      </c>
      <c r="B19" s="256"/>
      <c r="C19" s="257">
        <f>SUM(D19:O19)</f>
        <v>2140</v>
      </c>
      <c r="D19" s="258">
        <v>178</v>
      </c>
      <c r="E19" s="258">
        <v>178</v>
      </c>
      <c r="F19" s="258">
        <v>178</v>
      </c>
      <c r="G19" s="258">
        <v>178</v>
      </c>
      <c r="H19" s="258">
        <v>178</v>
      </c>
      <c r="I19" s="258">
        <v>178</v>
      </c>
      <c r="J19" s="258">
        <v>178</v>
      </c>
      <c r="K19" s="258">
        <v>178</v>
      </c>
      <c r="L19" s="258">
        <v>178</v>
      </c>
      <c r="M19" s="258">
        <v>178</v>
      </c>
      <c r="N19" s="258">
        <v>178</v>
      </c>
      <c r="O19" s="259">
        <v>182</v>
      </c>
    </row>
    <row r="20" spans="1:15" ht="13.5" customHeight="1" thickBot="1">
      <c r="A20" s="263" t="s">
        <v>242</v>
      </c>
      <c r="B20" s="264"/>
      <c r="C20" s="265">
        <f>SUM(D20:O20)</f>
        <v>40300</v>
      </c>
      <c r="D20" s="266"/>
      <c r="E20" s="266"/>
      <c r="F20" s="266"/>
      <c r="G20" s="266"/>
      <c r="H20" s="266"/>
      <c r="I20" s="266"/>
      <c r="J20" s="266">
        <v>20150</v>
      </c>
      <c r="K20" s="266">
        <v>20150</v>
      </c>
      <c r="L20" s="266"/>
      <c r="M20" s="266"/>
      <c r="N20" s="266"/>
      <c r="O20" s="271"/>
    </row>
    <row r="21" spans="1:15" ht="13.5" customHeight="1">
      <c r="A21" s="251" t="s">
        <v>176</v>
      </c>
      <c r="B21" s="252">
        <f>SUM(C22:C27)</f>
        <v>228559</v>
      </c>
      <c r="C21" s="133"/>
      <c r="D21" s="268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70"/>
    </row>
    <row r="22" spans="1:15" ht="13.5" customHeight="1">
      <c r="A22" s="255" t="s">
        <v>173</v>
      </c>
      <c r="B22" s="256"/>
      <c r="C22" s="257">
        <f aca="true" t="shared" si="1" ref="C22:C27">SUM(D22:O22)</f>
        <v>134842</v>
      </c>
      <c r="D22" s="258">
        <v>11236</v>
      </c>
      <c r="E22" s="258">
        <v>11236</v>
      </c>
      <c r="F22" s="258">
        <v>11236</v>
      </c>
      <c r="G22" s="258">
        <v>11236</v>
      </c>
      <c r="H22" s="258">
        <v>11236</v>
      </c>
      <c r="I22" s="258">
        <v>11236</v>
      </c>
      <c r="J22" s="258">
        <v>11236</v>
      </c>
      <c r="K22" s="258">
        <v>11236</v>
      </c>
      <c r="L22" s="258">
        <v>11236</v>
      </c>
      <c r="M22" s="258">
        <v>11236</v>
      </c>
      <c r="N22" s="258">
        <v>11246</v>
      </c>
      <c r="O22" s="259">
        <v>11236</v>
      </c>
    </row>
    <row r="23" spans="1:15" ht="13.5" customHeight="1">
      <c r="A23" s="255" t="s">
        <v>174</v>
      </c>
      <c r="B23" s="256"/>
      <c r="C23" s="257">
        <f t="shared" si="1"/>
        <v>39759</v>
      </c>
      <c r="D23" s="258">
        <v>3313</v>
      </c>
      <c r="E23" s="258">
        <v>3313</v>
      </c>
      <c r="F23" s="258">
        <v>3313</v>
      </c>
      <c r="G23" s="258">
        <v>3313</v>
      </c>
      <c r="H23" s="258">
        <v>3313</v>
      </c>
      <c r="I23" s="258">
        <v>3313</v>
      </c>
      <c r="J23" s="258">
        <v>3313</v>
      </c>
      <c r="K23" s="258">
        <v>3313</v>
      </c>
      <c r="L23" s="258">
        <v>3313</v>
      </c>
      <c r="M23" s="258">
        <v>3313</v>
      </c>
      <c r="N23" s="258">
        <v>3316</v>
      </c>
      <c r="O23" s="259">
        <v>3313</v>
      </c>
    </row>
    <row r="24" spans="1:15" ht="13.5" customHeight="1">
      <c r="A24" s="255" t="s">
        <v>175</v>
      </c>
      <c r="B24" s="256"/>
      <c r="C24" s="257">
        <f t="shared" si="1"/>
        <v>45062</v>
      </c>
      <c r="D24" s="258">
        <v>3755</v>
      </c>
      <c r="E24" s="258">
        <v>3755</v>
      </c>
      <c r="F24" s="258">
        <v>3755</v>
      </c>
      <c r="G24" s="258">
        <v>3755</v>
      </c>
      <c r="H24" s="258">
        <v>3755</v>
      </c>
      <c r="I24" s="258">
        <v>3755</v>
      </c>
      <c r="J24" s="258">
        <v>3755</v>
      </c>
      <c r="K24" s="258">
        <v>3755</v>
      </c>
      <c r="L24" s="258">
        <v>3755</v>
      </c>
      <c r="M24" s="258">
        <v>3755</v>
      </c>
      <c r="N24" s="258">
        <v>3757</v>
      </c>
      <c r="O24" s="259">
        <v>3755</v>
      </c>
    </row>
    <row r="25" spans="1:15" ht="13.5" customHeight="1">
      <c r="A25" s="255" t="s">
        <v>310</v>
      </c>
      <c r="B25" s="256"/>
      <c r="C25" s="257">
        <f t="shared" si="1"/>
        <v>1428</v>
      </c>
      <c r="D25" s="258">
        <v>119</v>
      </c>
      <c r="E25" s="258">
        <v>119</v>
      </c>
      <c r="F25" s="258">
        <v>119</v>
      </c>
      <c r="G25" s="258">
        <v>119</v>
      </c>
      <c r="H25" s="258">
        <v>119</v>
      </c>
      <c r="I25" s="258">
        <v>119</v>
      </c>
      <c r="J25" s="258">
        <v>119</v>
      </c>
      <c r="K25" s="258">
        <v>119</v>
      </c>
      <c r="L25" s="258">
        <v>119</v>
      </c>
      <c r="M25" s="258">
        <v>119</v>
      </c>
      <c r="N25" s="258">
        <v>119</v>
      </c>
      <c r="O25" s="259">
        <v>119</v>
      </c>
    </row>
    <row r="26" spans="1:15" ht="13.5" customHeight="1">
      <c r="A26" s="272" t="s">
        <v>308</v>
      </c>
      <c r="B26" s="256"/>
      <c r="C26" s="257">
        <f t="shared" si="1"/>
        <v>7468</v>
      </c>
      <c r="D26" s="258"/>
      <c r="E26" s="262"/>
      <c r="F26" s="262"/>
      <c r="G26" s="262"/>
      <c r="H26" s="262"/>
      <c r="I26" s="262">
        <v>7468</v>
      </c>
      <c r="J26" s="262"/>
      <c r="K26" s="262"/>
      <c r="L26" s="262"/>
      <c r="M26" s="262"/>
      <c r="N26" s="262"/>
      <c r="O26" s="257"/>
    </row>
    <row r="27" spans="1:15" ht="13.5" customHeight="1" thickBot="1">
      <c r="A27" s="263" t="s">
        <v>242</v>
      </c>
      <c r="B27" s="264"/>
      <c r="C27" s="265">
        <f t="shared" si="1"/>
        <v>0</v>
      </c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5"/>
    </row>
    <row r="28" spans="1:15" ht="13.5" customHeight="1">
      <c r="A28" s="251" t="s">
        <v>54</v>
      </c>
      <c r="B28" s="252">
        <f>SUM(C29:C32)</f>
        <v>27921</v>
      </c>
      <c r="C28" s="133"/>
      <c r="D28" s="268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70"/>
    </row>
    <row r="29" spans="1:15" ht="13.5" customHeight="1">
      <c r="A29" s="255" t="s">
        <v>173</v>
      </c>
      <c r="B29" s="256"/>
      <c r="C29" s="257">
        <f>SUM(D29:O29)</f>
        <v>9201</v>
      </c>
      <c r="D29" s="258">
        <v>767</v>
      </c>
      <c r="E29" s="258">
        <v>767</v>
      </c>
      <c r="F29" s="258">
        <v>767</v>
      </c>
      <c r="G29" s="258">
        <v>767</v>
      </c>
      <c r="H29" s="258">
        <v>767</v>
      </c>
      <c r="I29" s="258">
        <v>767</v>
      </c>
      <c r="J29" s="258">
        <v>767</v>
      </c>
      <c r="K29" s="258">
        <v>767</v>
      </c>
      <c r="L29" s="258">
        <v>767</v>
      </c>
      <c r="M29" s="258">
        <v>767</v>
      </c>
      <c r="N29" s="258">
        <v>764</v>
      </c>
      <c r="O29" s="259">
        <v>767</v>
      </c>
    </row>
    <row r="30" spans="1:15" ht="13.5" customHeight="1">
      <c r="A30" s="255" t="s">
        <v>174</v>
      </c>
      <c r="B30" s="256"/>
      <c r="C30" s="257">
        <f>SUM(D30:O30)</f>
        <v>2589</v>
      </c>
      <c r="D30" s="258">
        <v>216</v>
      </c>
      <c r="E30" s="258">
        <v>216</v>
      </c>
      <c r="F30" s="258">
        <v>216</v>
      </c>
      <c r="G30" s="258">
        <v>216</v>
      </c>
      <c r="H30" s="258">
        <v>216</v>
      </c>
      <c r="I30" s="258">
        <v>216</v>
      </c>
      <c r="J30" s="258">
        <v>216</v>
      </c>
      <c r="K30" s="258">
        <v>216</v>
      </c>
      <c r="L30" s="258">
        <v>216</v>
      </c>
      <c r="M30" s="258">
        <v>216</v>
      </c>
      <c r="N30" s="258">
        <v>213</v>
      </c>
      <c r="O30" s="259">
        <v>216</v>
      </c>
    </row>
    <row r="31" spans="1:15" ht="13.5" customHeight="1">
      <c r="A31" s="255" t="s">
        <v>175</v>
      </c>
      <c r="B31" s="256"/>
      <c r="C31" s="257">
        <f>SUM(D31:O31)</f>
        <v>14119</v>
      </c>
      <c r="D31" s="258">
        <v>1176</v>
      </c>
      <c r="E31" s="258">
        <v>1176</v>
      </c>
      <c r="F31" s="258">
        <v>1176</v>
      </c>
      <c r="G31" s="258">
        <v>1176</v>
      </c>
      <c r="H31" s="258">
        <v>1176</v>
      </c>
      <c r="I31" s="258">
        <v>1176</v>
      </c>
      <c r="J31" s="258">
        <v>1176</v>
      </c>
      <c r="K31" s="258">
        <v>1176</v>
      </c>
      <c r="L31" s="258">
        <v>1176</v>
      </c>
      <c r="M31" s="258">
        <v>1183</v>
      </c>
      <c r="N31" s="258">
        <v>1176</v>
      </c>
      <c r="O31" s="259">
        <v>1176</v>
      </c>
    </row>
    <row r="32" spans="1:15" ht="13.5" customHeight="1" thickBot="1">
      <c r="A32" s="263" t="s">
        <v>112</v>
      </c>
      <c r="B32" s="264"/>
      <c r="C32" s="265">
        <f>SUM(D32:O32)</f>
        <v>2012</v>
      </c>
      <c r="D32" s="266"/>
      <c r="E32" s="267"/>
      <c r="F32" s="267"/>
      <c r="G32" s="267"/>
      <c r="H32" s="267">
        <v>2012</v>
      </c>
      <c r="I32" s="267"/>
      <c r="J32" s="267"/>
      <c r="K32" s="267"/>
      <c r="L32" s="267"/>
      <c r="M32" s="267"/>
      <c r="N32" s="267"/>
      <c r="O32" s="265"/>
    </row>
    <row r="33" spans="1:15" ht="15" customHeight="1" thickBot="1">
      <c r="A33" s="273" t="s">
        <v>170</v>
      </c>
      <c r="B33" s="274">
        <f>SUM(B6:B32)</f>
        <v>1766541</v>
      </c>
      <c r="C33" s="275"/>
      <c r="D33" s="276">
        <f>SUM(D6:D32)</f>
        <v>54025</v>
      </c>
      <c r="E33" s="277">
        <f aca="true" t="shared" si="2" ref="E33:O33">SUM(E6:E32)</f>
        <v>54025</v>
      </c>
      <c r="F33" s="277">
        <f t="shared" si="2"/>
        <v>59125</v>
      </c>
      <c r="G33" s="277">
        <f t="shared" si="2"/>
        <v>85655</v>
      </c>
      <c r="H33" s="277">
        <f t="shared" si="2"/>
        <v>551329</v>
      </c>
      <c r="I33" s="277">
        <f t="shared" si="2"/>
        <v>66593</v>
      </c>
      <c r="J33" s="277">
        <f t="shared" si="2"/>
        <v>74175</v>
      </c>
      <c r="K33" s="277">
        <f t="shared" si="2"/>
        <v>105091</v>
      </c>
      <c r="L33" s="277">
        <f t="shared" si="2"/>
        <v>554418</v>
      </c>
      <c r="M33" s="277">
        <f t="shared" si="2"/>
        <v>54032</v>
      </c>
      <c r="N33" s="277">
        <f t="shared" si="2"/>
        <v>54044</v>
      </c>
      <c r="O33" s="278">
        <f t="shared" si="2"/>
        <v>54029</v>
      </c>
    </row>
    <row r="34" ht="12" customHeight="1"/>
    <row r="35" ht="12" customHeight="1"/>
    <row r="36" ht="12" customHeight="1"/>
    <row r="37" ht="12" customHeight="1"/>
  </sheetData>
  <mergeCells count="3">
    <mergeCell ref="A1:O1"/>
    <mergeCell ref="A3:M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" sqref="A1:D1"/>
    </sheetView>
  </sheetViews>
  <sheetFormatPr defaultColWidth="9.140625" defaultRowHeight="12.75"/>
  <cols>
    <col min="1" max="1" width="37.57421875" style="40" customWidth="1"/>
    <col min="2" max="4" width="13.7109375" style="40" customWidth="1"/>
    <col min="5" max="16384" width="9.140625" style="40" customWidth="1"/>
  </cols>
  <sheetData>
    <row r="1" spans="1:4" ht="15.75">
      <c r="A1" s="391" t="s">
        <v>458</v>
      </c>
      <c r="B1" s="383"/>
      <c r="C1" s="383"/>
      <c r="D1" s="383"/>
    </row>
    <row r="2" ht="15.75">
      <c r="A2" s="1"/>
    </row>
    <row r="3" spans="1:4" ht="15.75">
      <c r="A3" s="391" t="s">
        <v>33</v>
      </c>
      <c r="B3" s="383"/>
      <c r="C3" s="383"/>
      <c r="D3" s="383"/>
    </row>
    <row r="4" spans="1:4" ht="15.75">
      <c r="A4" s="391" t="s">
        <v>177</v>
      </c>
      <c r="B4" s="383"/>
      <c r="C4" s="383"/>
      <c r="D4" s="383"/>
    </row>
    <row r="5" spans="1:4" ht="15.75">
      <c r="A5" s="391" t="s">
        <v>357</v>
      </c>
      <c r="B5" s="383"/>
      <c r="C5" s="383"/>
      <c r="D5" s="383"/>
    </row>
    <row r="6" spans="1:4" ht="15.75">
      <c r="A6" s="1"/>
      <c r="B6" s="39"/>
      <c r="C6" s="39"/>
      <c r="D6" s="39"/>
    </row>
    <row r="7" ht="15.75">
      <c r="A7" s="5"/>
    </row>
    <row r="8" spans="1:4" ht="19.5">
      <c r="A8" s="160" t="s">
        <v>178</v>
      </c>
      <c r="B8" s="157"/>
      <c r="C8" s="157"/>
      <c r="D8" s="158" t="s">
        <v>45</v>
      </c>
    </row>
    <row r="9" spans="1:4" ht="16.5" thickBot="1">
      <c r="A9" s="30"/>
      <c r="B9" s="139"/>
      <c r="C9" s="139"/>
      <c r="D9" s="140"/>
    </row>
    <row r="10" spans="1:4" ht="16.5" thickBot="1">
      <c r="A10" s="183" t="s">
        <v>0</v>
      </c>
      <c r="B10" s="294" t="s">
        <v>311</v>
      </c>
      <c r="C10" s="294" t="s">
        <v>312</v>
      </c>
      <c r="D10" s="295" t="s">
        <v>358</v>
      </c>
    </row>
    <row r="11" spans="1:4" ht="16.5" thickBot="1">
      <c r="A11" s="296"/>
      <c r="B11" s="297"/>
      <c r="C11" s="297"/>
      <c r="D11" s="297"/>
    </row>
    <row r="12" spans="1:4" ht="15.75" customHeight="1">
      <c r="A12" s="141" t="s">
        <v>179</v>
      </c>
      <c r="B12" s="142">
        <v>67084</v>
      </c>
      <c r="C12" s="279">
        <v>80000</v>
      </c>
      <c r="D12" s="280">
        <v>90000</v>
      </c>
    </row>
    <row r="13" spans="1:4" ht="15.75" customHeight="1">
      <c r="A13" s="146" t="s">
        <v>180</v>
      </c>
      <c r="B13" s="50">
        <v>543527</v>
      </c>
      <c r="C13" s="135">
        <v>550000</v>
      </c>
      <c r="D13" s="281">
        <v>570000</v>
      </c>
    </row>
    <row r="14" spans="1:4" ht="15.75" customHeight="1">
      <c r="A14" s="146" t="s">
        <v>181</v>
      </c>
      <c r="B14" s="50">
        <v>184778</v>
      </c>
      <c r="C14" s="135">
        <v>190000</v>
      </c>
      <c r="D14" s="281">
        <v>210000</v>
      </c>
    </row>
    <row r="15" spans="1:4" ht="15.75" customHeight="1">
      <c r="A15" s="146" t="s">
        <v>182</v>
      </c>
      <c r="B15" s="50">
        <v>4000</v>
      </c>
      <c r="C15" s="135"/>
      <c r="D15" s="281"/>
    </row>
    <row r="16" spans="1:4" ht="15.75" customHeight="1">
      <c r="A16" s="146" t="s">
        <v>208</v>
      </c>
      <c r="B16" s="50">
        <v>10000</v>
      </c>
      <c r="C16" s="135">
        <v>10000</v>
      </c>
      <c r="D16" s="281">
        <v>12000</v>
      </c>
    </row>
    <row r="17" spans="1:4" s="39" customFormat="1" ht="15.75" customHeight="1">
      <c r="A17" s="146" t="s">
        <v>209</v>
      </c>
      <c r="B17" s="136"/>
      <c r="C17" s="136"/>
      <c r="D17" s="282"/>
    </row>
    <row r="18" spans="1:4" ht="16.5" customHeight="1">
      <c r="A18" s="283" t="s">
        <v>210</v>
      </c>
      <c r="B18" s="50"/>
      <c r="C18" s="50"/>
      <c r="D18" s="284"/>
    </row>
    <row r="19" spans="1:4" ht="16.5" customHeight="1">
      <c r="A19" s="283" t="s">
        <v>211</v>
      </c>
      <c r="B19" s="50"/>
      <c r="C19" s="50"/>
      <c r="D19" s="284"/>
    </row>
    <row r="20" spans="1:4" ht="16.5" customHeight="1">
      <c r="A20" s="283" t="s">
        <v>212</v>
      </c>
      <c r="B20" s="50">
        <v>605000</v>
      </c>
      <c r="C20" s="50"/>
      <c r="D20" s="284"/>
    </row>
    <row r="21" spans="1:4" ht="16.5" customHeight="1" thickBot="1">
      <c r="A21" s="285" t="s">
        <v>213</v>
      </c>
      <c r="B21" s="53"/>
      <c r="C21" s="53"/>
      <c r="D21" s="286"/>
    </row>
    <row r="22" spans="1:4" ht="16.5" thickBot="1">
      <c r="A22" s="137" t="s">
        <v>183</v>
      </c>
      <c r="B22" s="52">
        <f>SUM(B12:B21)</f>
        <v>1414389</v>
      </c>
      <c r="C22" s="52">
        <f>SUM(C12:C21)</f>
        <v>830000</v>
      </c>
      <c r="D22" s="138">
        <f>SUM(D12:D21)</f>
        <v>882000</v>
      </c>
    </row>
    <row r="23" spans="1:4" ht="16.5" thickBot="1">
      <c r="A23" s="154"/>
      <c r="B23" s="155"/>
      <c r="C23" s="155"/>
      <c r="D23" s="155"/>
    </row>
    <row r="24" spans="1:4" ht="15.75" customHeight="1">
      <c r="A24" s="141" t="s">
        <v>139</v>
      </c>
      <c r="B24" s="142">
        <v>313976</v>
      </c>
      <c r="C24" s="279">
        <v>330000</v>
      </c>
      <c r="D24" s="280">
        <v>335000</v>
      </c>
    </row>
    <row r="25" spans="1:4" ht="15.75" customHeight="1">
      <c r="A25" s="146" t="s">
        <v>184</v>
      </c>
      <c r="B25" s="50">
        <v>91650</v>
      </c>
      <c r="C25" s="135">
        <v>99000</v>
      </c>
      <c r="D25" s="281">
        <v>105000</v>
      </c>
    </row>
    <row r="26" spans="1:4" ht="15.75" customHeight="1">
      <c r="A26" s="146" t="s">
        <v>185</v>
      </c>
      <c r="B26" s="50">
        <v>211204</v>
      </c>
      <c r="C26" s="135">
        <v>220000</v>
      </c>
      <c r="D26" s="281">
        <v>230000</v>
      </c>
    </row>
    <row r="27" spans="1:4" ht="15.75" customHeight="1">
      <c r="A27" s="146" t="s">
        <v>186</v>
      </c>
      <c r="B27" s="50">
        <v>12057</v>
      </c>
      <c r="C27" s="135">
        <v>12000</v>
      </c>
      <c r="D27" s="281">
        <v>12000</v>
      </c>
    </row>
    <row r="28" spans="1:4" ht="15.75" customHeight="1">
      <c r="A28" s="146" t="s">
        <v>313</v>
      </c>
      <c r="B28" s="50">
        <v>14315</v>
      </c>
      <c r="C28" s="135">
        <v>15000</v>
      </c>
      <c r="D28" s="281">
        <v>16000</v>
      </c>
    </row>
    <row r="29" spans="1:4" ht="15.75" customHeight="1">
      <c r="A29" s="146" t="s">
        <v>314</v>
      </c>
      <c r="B29" s="50"/>
      <c r="C29" s="135"/>
      <c r="D29" s="281"/>
    </row>
    <row r="30" spans="1:4" ht="15.75" customHeight="1">
      <c r="A30" s="146" t="s">
        <v>315</v>
      </c>
      <c r="B30" s="50">
        <v>24908</v>
      </c>
      <c r="C30" s="135">
        <v>26000</v>
      </c>
      <c r="D30" s="281">
        <v>26000</v>
      </c>
    </row>
    <row r="31" spans="1:4" ht="15.75" customHeight="1">
      <c r="A31" s="146" t="s">
        <v>214</v>
      </c>
      <c r="B31" s="50"/>
      <c r="C31" s="135"/>
      <c r="D31" s="281"/>
    </row>
    <row r="32" spans="1:4" ht="15.75" customHeight="1">
      <c r="A32" s="146" t="s">
        <v>215</v>
      </c>
      <c r="B32" s="50"/>
      <c r="C32" s="135"/>
      <c r="D32" s="281"/>
    </row>
    <row r="33" spans="1:4" ht="15.75" customHeight="1">
      <c r="A33" s="146" t="s">
        <v>216</v>
      </c>
      <c r="B33" s="50"/>
      <c r="C33" s="135"/>
      <c r="D33" s="281"/>
    </row>
    <row r="34" spans="1:4" ht="15.75" customHeight="1">
      <c r="A34" s="287" t="s">
        <v>187</v>
      </c>
      <c r="B34" s="51"/>
      <c r="C34" s="51"/>
      <c r="D34" s="288"/>
    </row>
    <row r="35" spans="1:4" ht="15.75" customHeight="1" thickBot="1">
      <c r="A35" s="289" t="s">
        <v>109</v>
      </c>
      <c r="B35" s="41">
        <v>21718</v>
      </c>
      <c r="C35" s="41"/>
      <c r="D35" s="290"/>
    </row>
    <row r="36" spans="1:4" ht="16.5" thickBot="1">
      <c r="A36" s="291" t="s">
        <v>188</v>
      </c>
      <c r="B36" s="292">
        <f>SUM(B24:B35)</f>
        <v>689828</v>
      </c>
      <c r="C36" s="292">
        <f>SUM(C24:C35)</f>
        <v>702000</v>
      </c>
      <c r="D36" s="293">
        <f>SUM(D24:D35)</f>
        <v>724000</v>
      </c>
    </row>
    <row r="37" ht="15.75">
      <c r="A37" s="1"/>
    </row>
    <row r="38" spans="1:4" ht="19.5">
      <c r="A38" s="427" t="s">
        <v>189</v>
      </c>
      <c r="B38" s="428"/>
      <c r="D38" s="158" t="s">
        <v>45</v>
      </c>
    </row>
    <row r="39" spans="1:4" ht="20.25" thickBot="1">
      <c r="A39" s="156"/>
      <c r="B39" s="159"/>
      <c r="D39" s="158"/>
    </row>
    <row r="40" spans="1:4" ht="16.5" thickBot="1">
      <c r="A40" s="183" t="s">
        <v>0</v>
      </c>
      <c r="B40" s="294" t="s">
        <v>311</v>
      </c>
      <c r="C40" s="294" t="s">
        <v>312</v>
      </c>
      <c r="D40" s="295" t="s">
        <v>358</v>
      </c>
    </row>
    <row r="41" spans="1:4" ht="20.25" thickBot="1">
      <c r="A41" s="156"/>
      <c r="B41" s="159"/>
      <c r="D41" s="158"/>
    </row>
    <row r="42" spans="1:4" ht="15.75" customHeight="1">
      <c r="A42" s="141" t="s">
        <v>190</v>
      </c>
      <c r="B42" s="142">
        <v>68650</v>
      </c>
      <c r="C42" s="142">
        <v>9690</v>
      </c>
      <c r="D42" s="143"/>
    </row>
    <row r="43" spans="1:4" ht="15.75" customHeight="1">
      <c r="A43" s="144" t="s">
        <v>217</v>
      </c>
      <c r="B43" s="50"/>
      <c r="C43" s="50"/>
      <c r="D43" s="145"/>
    </row>
    <row r="44" spans="1:4" ht="15.75" customHeight="1">
      <c r="A44" s="146" t="s">
        <v>191</v>
      </c>
      <c r="B44" s="50"/>
      <c r="C44" s="50"/>
      <c r="D44" s="147"/>
    </row>
    <row r="45" spans="1:4" ht="15.75" customHeight="1">
      <c r="A45" s="146" t="s">
        <v>192</v>
      </c>
      <c r="B45" s="50">
        <v>48280</v>
      </c>
      <c r="C45" s="50"/>
      <c r="D45" s="147"/>
    </row>
    <row r="46" spans="1:4" ht="15.75" customHeight="1">
      <c r="A46" s="146" t="s">
        <v>218</v>
      </c>
      <c r="B46" s="50">
        <v>22130</v>
      </c>
      <c r="C46" s="50"/>
      <c r="D46" s="147"/>
    </row>
    <row r="47" spans="1:4" ht="15.75" customHeight="1">
      <c r="A47" s="146" t="s">
        <v>316</v>
      </c>
      <c r="B47" s="50"/>
      <c r="C47" s="50"/>
      <c r="D47" s="147"/>
    </row>
    <row r="48" spans="1:4" ht="15.75" customHeight="1">
      <c r="A48" s="146" t="s">
        <v>219</v>
      </c>
      <c r="B48" s="50"/>
      <c r="C48" s="50"/>
      <c r="D48" s="147"/>
    </row>
    <row r="49" spans="1:4" ht="15.75" customHeight="1">
      <c r="A49" s="146" t="s">
        <v>317</v>
      </c>
      <c r="B49" s="50">
        <v>11792</v>
      </c>
      <c r="C49" s="50"/>
      <c r="D49" s="147"/>
    </row>
    <row r="50" spans="1:4" ht="15.75" customHeight="1">
      <c r="A50" s="146" t="s">
        <v>222</v>
      </c>
      <c r="B50" s="50">
        <v>1300</v>
      </c>
      <c r="C50" s="50">
        <v>1300</v>
      </c>
      <c r="D50" s="147">
        <v>1300</v>
      </c>
    </row>
    <row r="51" spans="1:4" ht="15.75" customHeight="1">
      <c r="A51" s="146" t="s">
        <v>220</v>
      </c>
      <c r="B51" s="50"/>
      <c r="C51" s="50"/>
      <c r="D51" s="147"/>
    </row>
    <row r="52" spans="1:4" ht="15.75" customHeight="1">
      <c r="A52" s="146" t="s">
        <v>221</v>
      </c>
      <c r="B52" s="50"/>
      <c r="C52" s="50"/>
      <c r="D52" s="147"/>
    </row>
    <row r="53" spans="1:4" ht="15.75" customHeight="1" thickBot="1">
      <c r="A53" s="148" t="s">
        <v>193</v>
      </c>
      <c r="B53" s="53">
        <v>200000</v>
      </c>
      <c r="C53" s="53">
        <v>500000</v>
      </c>
      <c r="D53" s="149"/>
    </row>
    <row r="54" spans="1:4" ht="16.5" thickBot="1">
      <c r="A54" s="137" t="s">
        <v>194</v>
      </c>
      <c r="B54" s="52">
        <f>SUM(B42:B53)</f>
        <v>352152</v>
      </c>
      <c r="C54" s="52">
        <f>SUM(C42:C53)</f>
        <v>510990</v>
      </c>
      <c r="D54" s="138">
        <f>SUM(D42:D53)</f>
        <v>1300</v>
      </c>
    </row>
    <row r="55" spans="1:4" ht="16.5" thickBot="1">
      <c r="A55" s="153"/>
      <c r="B55" s="150"/>
      <c r="C55" s="150"/>
      <c r="D55" s="150"/>
    </row>
    <row r="56" spans="1:4" ht="15.75" customHeight="1">
      <c r="A56" s="141" t="s">
        <v>195</v>
      </c>
      <c r="B56" s="142">
        <v>9400</v>
      </c>
      <c r="C56" s="142">
        <v>10000</v>
      </c>
      <c r="D56" s="143">
        <v>10000</v>
      </c>
    </row>
    <row r="57" spans="1:4" ht="15.75" customHeight="1">
      <c r="A57" s="146" t="s">
        <v>318</v>
      </c>
      <c r="B57" s="50">
        <v>92731</v>
      </c>
      <c r="C57" s="50">
        <v>400000</v>
      </c>
      <c r="D57" s="147">
        <v>6000</v>
      </c>
    </row>
    <row r="58" spans="1:4" ht="15.75" customHeight="1">
      <c r="A58" s="146" t="s">
        <v>223</v>
      </c>
      <c r="B58" s="50"/>
      <c r="C58" s="50"/>
      <c r="D58" s="147"/>
    </row>
    <row r="59" spans="1:4" ht="15.75" customHeight="1">
      <c r="A59" s="146" t="s">
        <v>196</v>
      </c>
      <c r="B59" s="50">
        <v>5000</v>
      </c>
      <c r="C59" s="50">
        <v>4000</v>
      </c>
      <c r="D59" s="147">
        <v>4000</v>
      </c>
    </row>
    <row r="60" spans="1:4" ht="15.75" customHeight="1">
      <c r="A60" s="146" t="s">
        <v>224</v>
      </c>
      <c r="B60" s="50"/>
      <c r="C60" s="50"/>
      <c r="D60" s="147"/>
    </row>
    <row r="61" spans="1:4" ht="15.75" customHeight="1">
      <c r="A61" s="146" t="s">
        <v>319</v>
      </c>
      <c r="B61" s="50"/>
      <c r="C61" s="50"/>
      <c r="D61" s="147"/>
    </row>
    <row r="62" spans="1:4" ht="15.75" customHeight="1">
      <c r="A62" s="146" t="s">
        <v>197</v>
      </c>
      <c r="B62" s="50">
        <v>715</v>
      </c>
      <c r="C62" s="50">
        <v>750</v>
      </c>
      <c r="D62" s="147">
        <v>760</v>
      </c>
    </row>
    <row r="63" spans="1:4" ht="15.75" customHeight="1">
      <c r="A63" s="146" t="s">
        <v>225</v>
      </c>
      <c r="B63" s="50"/>
      <c r="C63" s="50"/>
      <c r="D63" s="147"/>
    </row>
    <row r="64" spans="1:4" ht="15.75" customHeight="1">
      <c r="A64" s="151" t="s">
        <v>226</v>
      </c>
      <c r="B64" s="50"/>
      <c r="C64" s="50"/>
      <c r="D64" s="152"/>
    </row>
    <row r="65" spans="1:4" ht="15.75" customHeight="1">
      <c r="A65" s="151" t="s">
        <v>320</v>
      </c>
      <c r="B65" s="50"/>
      <c r="C65" s="50"/>
      <c r="D65" s="152"/>
    </row>
    <row r="66" spans="1:4" ht="15.75" customHeight="1" thickBot="1">
      <c r="A66" s="148" t="s">
        <v>109</v>
      </c>
      <c r="B66" s="53">
        <v>968867</v>
      </c>
      <c r="C66" s="53">
        <v>224240</v>
      </c>
      <c r="D66" s="149">
        <v>138540</v>
      </c>
    </row>
    <row r="67" spans="1:4" ht="15.75" customHeight="1" thickBot="1">
      <c r="A67" s="137" t="s">
        <v>198</v>
      </c>
      <c r="B67" s="52">
        <f>SUM(B56:B66)</f>
        <v>1076713</v>
      </c>
      <c r="C67" s="155">
        <f>SUM(C56:C66)</f>
        <v>638990</v>
      </c>
      <c r="D67" s="161">
        <f>SUM(D56:D66)</f>
        <v>159300</v>
      </c>
    </row>
    <row r="68" spans="1:4" ht="15.75" customHeight="1">
      <c r="A68" s="153"/>
      <c r="B68" s="150"/>
      <c r="C68" s="150"/>
      <c r="D68" s="150"/>
    </row>
    <row r="69" spans="1:4" ht="15.75" customHeight="1" thickBot="1">
      <c r="A69" s="153"/>
      <c r="B69" s="150"/>
      <c r="C69" s="150"/>
      <c r="D69" s="150"/>
    </row>
    <row r="70" spans="1:4" s="165" customFormat="1" ht="19.5" customHeight="1" thickBot="1">
      <c r="A70" s="162" t="s">
        <v>199</v>
      </c>
      <c r="B70" s="163">
        <f>B54+B22</f>
        <v>1766541</v>
      </c>
      <c r="C70" s="163">
        <f>C54+C22</f>
        <v>1340990</v>
      </c>
      <c r="D70" s="164">
        <f>D54+D22</f>
        <v>883300</v>
      </c>
    </row>
    <row r="71" spans="1:4" s="165" customFormat="1" ht="19.5" customHeight="1" thickBot="1">
      <c r="A71" s="166" t="s">
        <v>200</v>
      </c>
      <c r="B71" s="167">
        <f>B67+B36</f>
        <v>1766541</v>
      </c>
      <c r="C71" s="167">
        <f>C67+C36</f>
        <v>1340990</v>
      </c>
      <c r="D71" s="168">
        <f>D67+D36</f>
        <v>883300</v>
      </c>
    </row>
  </sheetData>
  <mergeCells count="5">
    <mergeCell ref="A38:B38"/>
    <mergeCell ref="A1:D1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I1"/>
    </sheetView>
  </sheetViews>
  <sheetFormatPr defaultColWidth="9.140625" defaultRowHeight="12.75"/>
  <sheetData>
    <row r="1" spans="1:9" ht="15.75">
      <c r="A1" s="391" t="s">
        <v>441</v>
      </c>
      <c r="B1" s="392"/>
      <c r="C1" s="392"/>
      <c r="D1" s="392"/>
      <c r="E1" s="392"/>
      <c r="F1" s="392"/>
      <c r="G1" s="392"/>
      <c r="H1" s="392"/>
      <c r="I1" s="392"/>
    </row>
    <row r="2" ht="15.75">
      <c r="A2" s="1"/>
    </row>
    <row r="3" spans="1:9" ht="15.75">
      <c r="A3" s="391" t="s">
        <v>339</v>
      </c>
      <c r="B3" s="392"/>
      <c r="C3" s="392"/>
      <c r="D3" s="392"/>
      <c r="E3" s="392"/>
      <c r="F3" s="392"/>
      <c r="G3" s="392"/>
      <c r="H3" s="392"/>
      <c r="I3" s="392"/>
    </row>
    <row r="4" spans="1:5" ht="15.75">
      <c r="A4" s="3"/>
      <c r="E4" s="47" t="s">
        <v>56</v>
      </c>
    </row>
    <row r="5" spans="1:8" ht="15.75">
      <c r="A5" s="3"/>
      <c r="H5" s="47" t="s">
        <v>245</v>
      </c>
    </row>
    <row r="6" spans="1:11" ht="44.25" customHeight="1">
      <c r="A6" s="402" t="s">
        <v>0</v>
      </c>
      <c r="B6" s="403"/>
      <c r="G6" s="96" t="s">
        <v>340</v>
      </c>
      <c r="I6" s="95" t="s">
        <v>341</v>
      </c>
      <c r="K6" s="2"/>
    </row>
    <row r="7" ht="15.75">
      <c r="A7" s="55" t="s">
        <v>1</v>
      </c>
    </row>
    <row r="8" spans="1:9" ht="15.75">
      <c r="A8" s="402" t="s">
        <v>2</v>
      </c>
      <c r="B8" s="403"/>
      <c r="C8" s="403"/>
      <c r="D8" s="403"/>
      <c r="G8">
        <v>67084</v>
      </c>
      <c r="I8">
        <v>85300</v>
      </c>
    </row>
    <row r="9" spans="1:9" ht="15.75">
      <c r="A9" s="402" t="s">
        <v>3</v>
      </c>
      <c r="B9" s="403"/>
      <c r="C9" s="403"/>
      <c r="D9" s="403"/>
      <c r="G9">
        <v>52000</v>
      </c>
      <c r="I9">
        <v>50000</v>
      </c>
    </row>
    <row r="10" spans="1:9" ht="15.75">
      <c r="A10" s="402" t="s">
        <v>4</v>
      </c>
      <c r="B10" s="403"/>
      <c r="C10" s="403"/>
      <c r="D10" s="403"/>
      <c r="G10">
        <v>400000</v>
      </c>
      <c r="I10">
        <v>370000</v>
      </c>
    </row>
    <row r="11" spans="1:9" ht="15.75">
      <c r="A11" s="402" t="s">
        <v>252</v>
      </c>
      <c r="B11" s="403"/>
      <c r="C11" s="403"/>
      <c r="D11" s="403"/>
      <c r="G11">
        <v>4000</v>
      </c>
      <c r="I11">
        <v>4500</v>
      </c>
    </row>
    <row r="12" spans="1:9" ht="15.75">
      <c r="A12" s="402" t="s">
        <v>253</v>
      </c>
      <c r="B12" s="403"/>
      <c r="C12" s="403"/>
      <c r="D12" s="403"/>
      <c r="G12">
        <v>7500</v>
      </c>
      <c r="I12">
        <v>10000</v>
      </c>
    </row>
    <row r="13" spans="1:9" ht="15.75">
      <c r="A13" s="402" t="s">
        <v>5</v>
      </c>
      <c r="B13" s="403"/>
      <c r="C13" s="403"/>
      <c r="D13" s="403"/>
      <c r="G13">
        <v>85000</v>
      </c>
      <c r="I13">
        <v>80000</v>
      </c>
    </row>
    <row r="14" spans="1:9" ht="15.75">
      <c r="A14" s="23" t="s">
        <v>364</v>
      </c>
      <c r="B14" s="6"/>
      <c r="C14" s="6"/>
      <c r="D14" s="6"/>
      <c r="G14">
        <v>1000</v>
      </c>
      <c r="I14">
        <v>0</v>
      </c>
    </row>
    <row r="15" spans="1:9" ht="15.75">
      <c r="A15" s="402" t="s">
        <v>6</v>
      </c>
      <c r="B15" s="403"/>
      <c r="C15" s="403"/>
      <c r="D15" s="403"/>
      <c r="G15">
        <v>9690</v>
      </c>
      <c r="I15">
        <v>9690</v>
      </c>
    </row>
    <row r="16" spans="1:9" ht="15.75">
      <c r="A16" s="396" t="s">
        <v>7</v>
      </c>
      <c r="B16" s="396"/>
      <c r="C16" s="396"/>
      <c r="D16" s="396"/>
      <c r="E16" s="7"/>
      <c r="F16" s="7"/>
      <c r="G16" s="7">
        <v>70752</v>
      </c>
      <c r="H16" s="7"/>
      <c r="I16" s="7"/>
    </row>
    <row r="17" spans="1:9" ht="15.75">
      <c r="A17" s="2" t="s">
        <v>19</v>
      </c>
      <c r="D17" s="2"/>
      <c r="G17">
        <f>SUM(G8:G16)</f>
        <v>697026</v>
      </c>
      <c r="I17">
        <f>SUM(I8:I16)</f>
        <v>609490</v>
      </c>
    </row>
    <row r="18" spans="1:4" ht="15.75">
      <c r="A18" s="2"/>
      <c r="D18" s="2"/>
    </row>
    <row r="19" ht="15.75">
      <c r="A19" s="55" t="s">
        <v>8</v>
      </c>
    </row>
    <row r="20" spans="1:7" ht="15.75">
      <c r="A20" s="57" t="s">
        <v>418</v>
      </c>
      <c r="G20">
        <v>18630</v>
      </c>
    </row>
    <row r="21" spans="1:7" ht="15.75">
      <c r="A21" s="57" t="s">
        <v>419</v>
      </c>
      <c r="G21">
        <v>3500</v>
      </c>
    </row>
    <row r="22" spans="1:9" ht="15.75">
      <c r="A22" s="402" t="s">
        <v>9</v>
      </c>
      <c r="B22" s="403"/>
      <c r="C22" s="403"/>
      <c r="D22" s="403"/>
      <c r="E22" s="403"/>
      <c r="G22">
        <v>7000</v>
      </c>
      <c r="I22">
        <v>7000</v>
      </c>
    </row>
    <row r="23" spans="1:9" ht="15.75">
      <c r="A23" s="402" t="s">
        <v>10</v>
      </c>
      <c r="B23" s="403"/>
      <c r="C23" s="403"/>
      <c r="D23" s="403"/>
      <c r="E23" s="403"/>
      <c r="G23">
        <v>3000</v>
      </c>
      <c r="I23">
        <v>3000</v>
      </c>
    </row>
    <row r="24" spans="1:9" ht="15.75">
      <c r="A24" s="400" t="s">
        <v>254</v>
      </c>
      <c r="B24" s="404"/>
      <c r="C24" s="404"/>
      <c r="D24" s="404"/>
      <c r="E24" s="404"/>
      <c r="G24">
        <v>8280</v>
      </c>
      <c r="I24">
        <v>7560</v>
      </c>
    </row>
    <row r="25" spans="1:7" ht="15.75">
      <c r="A25" s="54" t="s">
        <v>365</v>
      </c>
      <c r="B25" s="118"/>
      <c r="C25" s="118"/>
      <c r="D25" s="118"/>
      <c r="E25" s="118"/>
      <c r="G25">
        <v>4000</v>
      </c>
    </row>
    <row r="26" spans="1:9" ht="15.75">
      <c r="A26" s="396" t="s">
        <v>420</v>
      </c>
      <c r="B26" s="397"/>
      <c r="C26" s="397"/>
      <c r="D26" s="397"/>
      <c r="E26" s="397"/>
      <c r="F26" s="8"/>
      <c r="G26" s="8">
        <v>40000</v>
      </c>
      <c r="H26" s="8"/>
      <c r="I26" s="8"/>
    </row>
    <row r="27" spans="1:9" ht="15.75">
      <c r="A27" s="402" t="s">
        <v>11</v>
      </c>
      <c r="B27" s="403"/>
      <c r="C27" s="403"/>
      <c r="D27" s="403"/>
      <c r="E27" s="403"/>
      <c r="G27">
        <f>SUM(G20:G26)</f>
        <v>84410</v>
      </c>
      <c r="I27">
        <f>SUM(I22:I26)</f>
        <v>17560</v>
      </c>
    </row>
    <row r="28" ht="15.75">
      <c r="A28" s="5"/>
    </row>
    <row r="29" spans="1:5" ht="15.75">
      <c r="A29" s="398" t="s">
        <v>12</v>
      </c>
      <c r="B29" s="399"/>
      <c r="C29" s="399"/>
      <c r="D29" s="399"/>
      <c r="E29" s="399"/>
    </row>
    <row r="30" spans="1:9" ht="15.75">
      <c r="A30" s="2" t="s">
        <v>13</v>
      </c>
      <c r="B30" s="2"/>
      <c r="C30" s="2"/>
      <c r="G30">
        <v>29713</v>
      </c>
      <c r="I30">
        <v>22610</v>
      </c>
    </row>
    <row r="31" spans="1:9" ht="15.75">
      <c r="A31" s="2" t="s">
        <v>414</v>
      </c>
      <c r="B31" s="2"/>
      <c r="C31" s="2"/>
      <c r="G31">
        <v>154246</v>
      </c>
      <c r="I31">
        <v>171795</v>
      </c>
    </row>
    <row r="32" spans="1:9" ht="15.75">
      <c r="A32" s="9" t="s">
        <v>415</v>
      </c>
      <c r="B32" s="9"/>
      <c r="C32" s="9"/>
      <c r="D32" s="8"/>
      <c r="E32" s="8"/>
      <c r="F32" s="8"/>
      <c r="G32" s="8">
        <v>819</v>
      </c>
      <c r="H32" s="8"/>
      <c r="I32" s="8">
        <v>643</v>
      </c>
    </row>
    <row r="33" spans="1:9" ht="15.75">
      <c r="A33" s="400" t="s">
        <v>14</v>
      </c>
      <c r="B33" s="401"/>
      <c r="C33" s="401"/>
      <c r="D33" s="401"/>
      <c r="E33" s="401"/>
      <c r="G33">
        <f>SUM(G30:G32)</f>
        <v>184778</v>
      </c>
      <c r="I33">
        <f>SUM(I30:I32)</f>
        <v>195048</v>
      </c>
    </row>
    <row r="34" ht="15.75">
      <c r="A34" s="2"/>
    </row>
    <row r="35" spans="1:5" ht="15.75">
      <c r="A35" s="398" t="s">
        <v>15</v>
      </c>
      <c r="B35" s="399"/>
      <c r="C35" s="399"/>
      <c r="D35" s="399"/>
      <c r="E35" s="399"/>
    </row>
    <row r="36" spans="1:9" ht="15.75">
      <c r="A36" s="402" t="s">
        <v>255</v>
      </c>
      <c r="B36" s="403"/>
      <c r="C36" s="403"/>
      <c r="D36" s="403"/>
      <c r="E36" s="403"/>
      <c r="G36">
        <v>53115</v>
      </c>
      <c r="I36">
        <v>45102</v>
      </c>
    </row>
    <row r="37" spans="1:9" ht="15.75">
      <c r="A37" s="396" t="s">
        <v>16</v>
      </c>
      <c r="B37" s="397"/>
      <c r="C37" s="397"/>
      <c r="D37" s="397"/>
      <c r="E37" s="397"/>
      <c r="F37" s="8"/>
      <c r="G37" s="8">
        <v>-59088</v>
      </c>
      <c r="H37" s="8"/>
      <c r="I37" s="8">
        <v>-70612</v>
      </c>
    </row>
    <row r="38" spans="1:9" ht="15.75">
      <c r="A38" s="402" t="s">
        <v>17</v>
      </c>
      <c r="B38" s="403"/>
      <c r="C38" s="403"/>
      <c r="D38" s="403"/>
      <c r="E38" s="403"/>
      <c r="G38">
        <f>SUM(G36:G37)</f>
        <v>-5973</v>
      </c>
      <c r="I38">
        <f>SUM(I36:I37)</f>
        <v>-25510</v>
      </c>
    </row>
    <row r="39" ht="15.75">
      <c r="A39" s="2"/>
    </row>
    <row r="40" spans="1:9" ht="15.75">
      <c r="A40" s="219" t="s">
        <v>256</v>
      </c>
      <c r="B40" s="98"/>
      <c r="C40" s="98"/>
      <c r="D40" s="98"/>
      <c r="E40" s="98"/>
      <c r="F40" s="228"/>
      <c r="G40" s="228">
        <v>1300</v>
      </c>
      <c r="H40" s="228"/>
      <c r="I40" s="228">
        <v>1500</v>
      </c>
    </row>
    <row r="41" spans="1:9" ht="15.75">
      <c r="A41" s="229" t="s">
        <v>416</v>
      </c>
      <c r="B41" s="230"/>
      <c r="C41" s="230"/>
      <c r="D41" s="230"/>
      <c r="E41" s="230"/>
      <c r="F41" s="230"/>
      <c r="G41" s="231">
        <v>605000</v>
      </c>
      <c r="H41" s="230"/>
      <c r="I41" s="230"/>
    </row>
    <row r="42" spans="1:9" ht="15.75">
      <c r="A42" s="405" t="s">
        <v>417</v>
      </c>
      <c r="B42" s="406"/>
      <c r="C42" s="406"/>
      <c r="D42" s="406"/>
      <c r="E42" s="406"/>
      <c r="F42" s="230"/>
      <c r="G42" s="230">
        <v>200000</v>
      </c>
      <c r="H42" s="230"/>
      <c r="I42" s="230">
        <v>650000</v>
      </c>
    </row>
    <row r="43" ht="15.75">
      <c r="A43" s="5"/>
    </row>
    <row r="44" spans="1:9" ht="16.5" thickBot="1">
      <c r="A44" s="10" t="s">
        <v>18</v>
      </c>
      <c r="B44" s="10"/>
      <c r="C44" s="11"/>
      <c r="D44" s="12"/>
      <c r="E44" s="12"/>
      <c r="F44" s="12"/>
      <c r="G44" s="12">
        <f>G42+G40+G38+G33+G27+G17+G41</f>
        <v>1766541</v>
      </c>
      <c r="H44" s="12"/>
      <c r="I44" s="12">
        <f>I42+I40+I38+I33+I27+I17</f>
        <v>1448088</v>
      </c>
    </row>
    <row r="45" ht="16.5" thickTop="1">
      <c r="A45" s="5"/>
    </row>
    <row r="46" ht="15.75">
      <c r="A46" s="5"/>
    </row>
  </sheetData>
  <mergeCells count="23">
    <mergeCell ref="A9:D9"/>
    <mergeCell ref="A10:D10"/>
    <mergeCell ref="A13:D13"/>
    <mergeCell ref="A15:D15"/>
    <mergeCell ref="A11:D11"/>
    <mergeCell ref="A12:D12"/>
    <mergeCell ref="A1:I1"/>
    <mergeCell ref="A3:I3"/>
    <mergeCell ref="A6:B6"/>
    <mergeCell ref="A8:D8"/>
    <mergeCell ref="A42:E42"/>
    <mergeCell ref="A37:E37"/>
    <mergeCell ref="A38:E38"/>
    <mergeCell ref="A27:E27"/>
    <mergeCell ref="A35:E35"/>
    <mergeCell ref="A36:E36"/>
    <mergeCell ref="A26:E26"/>
    <mergeCell ref="A29:E29"/>
    <mergeCell ref="A33:E33"/>
    <mergeCell ref="A16:D16"/>
    <mergeCell ref="A22:E22"/>
    <mergeCell ref="A23:E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" sqref="B1:J1"/>
    </sheetView>
  </sheetViews>
  <sheetFormatPr defaultColWidth="9.140625" defaultRowHeight="12.75"/>
  <cols>
    <col min="1" max="1" width="9.140625" style="342" customWidth="1"/>
    <col min="2" max="2" width="30.140625" style="342" customWidth="1"/>
    <col min="3" max="3" width="10.140625" style="342" customWidth="1"/>
    <col min="4" max="4" width="11.140625" style="342" customWidth="1"/>
    <col min="5" max="5" width="11.8515625" style="342" customWidth="1"/>
    <col min="6" max="6" width="9.140625" style="342" customWidth="1"/>
    <col min="7" max="7" width="25.140625" style="342" customWidth="1"/>
    <col min="8" max="8" width="12.140625" style="342" bestFit="1" customWidth="1"/>
    <col min="9" max="9" width="6.57421875" style="342" customWidth="1"/>
    <col min="10" max="10" width="5.57421875" style="342" customWidth="1"/>
    <col min="11" max="16384" width="9.140625" style="342" customWidth="1"/>
  </cols>
  <sheetData>
    <row r="1" spans="2:10" ht="19.5" customHeight="1">
      <c r="B1" s="430" t="s">
        <v>459</v>
      </c>
      <c r="C1" s="430"/>
      <c r="D1" s="430"/>
      <c r="E1" s="430"/>
      <c r="F1" s="431"/>
      <c r="G1" s="431"/>
      <c r="H1" s="431"/>
      <c r="I1" s="431"/>
      <c r="J1" s="431"/>
    </row>
    <row r="2" spans="2:5" ht="15">
      <c r="B2" s="345"/>
      <c r="C2" s="345"/>
      <c r="D2" s="345"/>
      <c r="E2" s="345"/>
    </row>
    <row r="3" spans="2:10" ht="49.5" customHeight="1">
      <c r="B3" s="432" t="s">
        <v>427</v>
      </c>
      <c r="C3" s="432"/>
      <c r="D3" s="432"/>
      <c r="E3" s="432"/>
      <c r="F3" s="432"/>
      <c r="G3" s="432"/>
      <c r="H3" s="432"/>
      <c r="I3" s="6"/>
      <c r="J3" s="6"/>
    </row>
    <row r="4" spans="2:10" ht="15.75">
      <c r="B4" s="346"/>
      <c r="C4" s="346"/>
      <c r="D4" s="346"/>
      <c r="E4" s="346"/>
      <c r="F4" s="344"/>
      <c r="G4" s="344"/>
      <c r="H4" s="344"/>
      <c r="I4" s="344"/>
      <c r="J4" s="344"/>
    </row>
    <row r="5" spans="2:10" ht="15.75">
      <c r="B5" s="343"/>
      <c r="C5" s="343"/>
      <c r="D5" s="343"/>
      <c r="E5" s="343"/>
      <c r="F5" s="344"/>
      <c r="G5" s="344"/>
      <c r="H5" s="344"/>
      <c r="I5" s="344"/>
      <c r="J5" s="344"/>
    </row>
    <row r="6" spans="2:10" ht="15.75">
      <c r="B6" s="343"/>
      <c r="C6" s="343"/>
      <c r="D6" s="343"/>
      <c r="E6" s="343"/>
      <c r="F6" s="344"/>
      <c r="G6" s="344"/>
      <c r="H6" s="344"/>
      <c r="I6" s="344"/>
      <c r="J6" s="344"/>
    </row>
    <row r="8" spans="2:10" ht="15.75" customHeight="1">
      <c r="B8" s="347" t="s">
        <v>428</v>
      </c>
      <c r="C8" s="433" t="s">
        <v>435</v>
      </c>
      <c r="D8" s="433"/>
      <c r="E8" s="433"/>
      <c r="F8" s="433"/>
      <c r="G8" s="433"/>
      <c r="H8" s="433"/>
      <c r="I8" s="348"/>
      <c r="J8" s="348"/>
    </row>
    <row r="9" spans="2:10" ht="15.75">
      <c r="B9" s="347"/>
      <c r="C9" s="339"/>
      <c r="D9" s="339"/>
      <c r="E9" s="339" t="s">
        <v>436</v>
      </c>
      <c r="F9" s="348"/>
      <c r="G9" s="348"/>
      <c r="H9" s="348"/>
      <c r="I9" s="348"/>
      <c r="J9" s="348"/>
    </row>
    <row r="10" spans="2:10" ht="15.75">
      <c r="B10" s="347"/>
      <c r="C10" s="339"/>
      <c r="D10" s="339"/>
      <c r="E10" s="339"/>
      <c r="F10" s="348"/>
      <c r="G10" s="348"/>
      <c r="H10" s="348"/>
      <c r="I10" s="348"/>
      <c r="J10" s="348"/>
    </row>
    <row r="11" spans="2:10" ht="15.75">
      <c r="B11" s="347"/>
      <c r="C11" s="339"/>
      <c r="D11" s="339"/>
      <c r="E11" s="339"/>
      <c r="F11" s="348"/>
      <c r="G11" s="348"/>
      <c r="H11" s="348"/>
      <c r="I11" s="348"/>
      <c r="J11" s="348"/>
    </row>
    <row r="12" spans="3:8" ht="15.75">
      <c r="C12" s="340" t="s">
        <v>432</v>
      </c>
      <c r="D12" s="340"/>
      <c r="H12" s="340" t="s">
        <v>432</v>
      </c>
    </row>
    <row r="13" spans="1:8" ht="16.5" thickBot="1">
      <c r="A13" s="349"/>
      <c r="B13" s="171" t="s">
        <v>430</v>
      </c>
      <c r="C13" s="171"/>
      <c r="D13" s="341"/>
      <c r="E13" s="341"/>
      <c r="F13" s="429" t="s">
        <v>429</v>
      </c>
      <c r="G13" s="429"/>
      <c r="H13" s="171"/>
    </row>
    <row r="14" spans="1:8" ht="15.75">
      <c r="A14" s="99" t="s">
        <v>433</v>
      </c>
      <c r="B14" s="342" t="s">
        <v>431</v>
      </c>
      <c r="C14" s="342">
        <v>7693</v>
      </c>
      <c r="E14" s="350"/>
      <c r="F14" s="99" t="s">
        <v>433</v>
      </c>
      <c r="G14" s="342" t="s">
        <v>437</v>
      </c>
      <c r="H14" s="358">
        <v>26377</v>
      </c>
    </row>
    <row r="15" spans="1:8" ht="15.75" thickBot="1">
      <c r="A15" s="349"/>
      <c r="B15" s="349" t="s">
        <v>434</v>
      </c>
      <c r="C15" s="349">
        <v>18684</v>
      </c>
      <c r="D15" s="350"/>
      <c r="E15" s="350"/>
      <c r="F15" s="351"/>
      <c r="G15" s="349"/>
      <c r="H15" s="357"/>
    </row>
    <row r="16" spans="2:8" ht="15.75">
      <c r="B16" s="99" t="s">
        <v>151</v>
      </c>
      <c r="C16" s="99">
        <f>SUM(C14:C15)</f>
        <v>26377</v>
      </c>
      <c r="D16" s="99"/>
      <c r="E16" s="352"/>
      <c r="F16" s="353"/>
      <c r="G16" s="354" t="s">
        <v>151</v>
      </c>
      <c r="H16" s="359">
        <f>SUM(H14:H15)</f>
        <v>26377</v>
      </c>
    </row>
    <row r="17" spans="2:8" ht="15.75">
      <c r="B17" s="99"/>
      <c r="C17" s="99"/>
      <c r="D17" s="99"/>
      <c r="E17" s="99"/>
      <c r="F17" s="353"/>
      <c r="G17" s="356"/>
      <c r="H17" s="355"/>
    </row>
  </sheetData>
  <mergeCells count="4">
    <mergeCell ref="F13:G13"/>
    <mergeCell ref="B1:J1"/>
    <mergeCell ref="B3:H3"/>
    <mergeCell ref="C8:H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ht="15.75">
      <c r="A1" s="391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5.75">
      <c r="A2" s="1"/>
      <c r="B2" s="116"/>
      <c r="C2" s="116"/>
      <c r="D2" s="116"/>
      <c r="E2" s="116"/>
      <c r="F2" s="116"/>
      <c r="G2" s="116"/>
      <c r="H2" s="116"/>
      <c r="I2" s="116"/>
    </row>
    <row r="3" ht="15.75">
      <c r="A3" s="1"/>
    </row>
    <row r="4" spans="1:9" ht="15.75">
      <c r="A4" s="391" t="s">
        <v>361</v>
      </c>
      <c r="B4" s="392"/>
      <c r="C4" s="392"/>
      <c r="D4" s="392"/>
      <c r="E4" s="392"/>
      <c r="F4" s="392"/>
      <c r="G4" s="392"/>
      <c r="H4" s="392"/>
      <c r="I4" s="392"/>
    </row>
    <row r="5" spans="1:5" ht="15.75">
      <c r="A5" s="3"/>
      <c r="E5" s="47" t="s">
        <v>321</v>
      </c>
    </row>
    <row r="6" ht="15.75">
      <c r="A6" s="3"/>
    </row>
    <row r="7" spans="1:9" ht="15.75">
      <c r="A7" s="29" t="s">
        <v>335</v>
      </c>
      <c r="B7" s="115"/>
      <c r="G7" s="96"/>
      <c r="I7" s="47" t="s">
        <v>245</v>
      </c>
    </row>
    <row r="8" spans="1:9" ht="15.75">
      <c r="A8" s="23"/>
      <c r="B8" s="6"/>
      <c r="G8" s="96"/>
      <c r="I8" s="95"/>
    </row>
    <row r="9" spans="1:9" ht="15.75">
      <c r="A9" s="2" t="s">
        <v>322</v>
      </c>
      <c r="I9">
        <v>500</v>
      </c>
    </row>
    <row r="10" spans="1:9" ht="16.5" thickBot="1">
      <c r="A10" s="414" t="s">
        <v>438</v>
      </c>
      <c r="B10" s="420"/>
      <c r="C10" s="420"/>
      <c r="D10" s="420"/>
      <c r="E10" s="100"/>
      <c r="F10" s="100"/>
      <c r="G10" s="100"/>
      <c r="H10" s="100"/>
      <c r="I10" s="100">
        <v>0</v>
      </c>
    </row>
    <row r="11" spans="1:9" ht="15.75">
      <c r="A11" s="5" t="s">
        <v>323</v>
      </c>
      <c r="D11" s="2"/>
      <c r="I11" s="47">
        <f>SUM(I9:I10)</f>
        <v>500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9" ht="15.75">
      <c r="A16" s="391" t="s">
        <v>361</v>
      </c>
      <c r="B16" s="392"/>
      <c r="C16" s="392"/>
      <c r="D16" s="392"/>
      <c r="E16" s="392"/>
      <c r="F16" s="392"/>
      <c r="G16" s="392"/>
      <c r="H16" s="392"/>
      <c r="I16" s="392"/>
    </row>
    <row r="17" spans="1:5" ht="15.75">
      <c r="A17" s="3"/>
      <c r="E17" s="47" t="s">
        <v>324</v>
      </c>
    </row>
    <row r="18" ht="15.75">
      <c r="A18" s="3"/>
    </row>
    <row r="19" spans="1:9" ht="15.75">
      <c r="A19" s="434" t="s">
        <v>0</v>
      </c>
      <c r="B19" s="399"/>
      <c r="G19" s="96"/>
      <c r="I19" s="47" t="s">
        <v>245</v>
      </c>
    </row>
    <row r="20" spans="1:9" ht="15.75">
      <c r="A20" s="23"/>
      <c r="B20" s="6"/>
      <c r="G20" s="96"/>
      <c r="I20" s="95"/>
    </row>
    <row r="21" spans="1:9" ht="15.75">
      <c r="A21" s="114" t="s">
        <v>325</v>
      </c>
      <c r="B21" s="6"/>
      <c r="G21" s="96"/>
      <c r="I21" s="95"/>
    </row>
    <row r="22" spans="1:9" ht="15.75">
      <c r="A22" s="23" t="s">
        <v>327</v>
      </c>
      <c r="B22" s="6"/>
      <c r="G22" s="96">
        <v>150</v>
      </c>
      <c r="I22" s="95"/>
    </row>
    <row r="23" spans="1:9" ht="15.75">
      <c r="A23" s="23" t="s">
        <v>326</v>
      </c>
      <c r="B23" s="6"/>
      <c r="G23" s="96">
        <v>50</v>
      </c>
      <c r="I23" s="95"/>
    </row>
    <row r="24" spans="1:9" ht="15.75">
      <c r="A24" s="23" t="s">
        <v>439</v>
      </c>
      <c r="B24" s="6"/>
      <c r="G24" s="96">
        <v>170</v>
      </c>
      <c r="I24" s="95"/>
    </row>
    <row r="25" spans="1:9" ht="16.5" thickBot="1">
      <c r="A25" s="414" t="s">
        <v>328</v>
      </c>
      <c r="B25" s="420"/>
      <c r="C25" s="420"/>
      <c r="D25" s="420"/>
      <c r="E25" s="100"/>
      <c r="F25" s="100"/>
      <c r="G25" s="100">
        <v>60</v>
      </c>
      <c r="H25" s="100"/>
      <c r="I25" s="100"/>
    </row>
    <row r="26" spans="1:9" ht="15.75">
      <c r="A26" s="2" t="s">
        <v>329</v>
      </c>
      <c r="D26" s="2"/>
      <c r="I26" s="47">
        <f>SUM(G22:G25)</f>
        <v>430</v>
      </c>
    </row>
    <row r="27" spans="1:9" ht="15.75">
      <c r="A27" s="2"/>
      <c r="D27" s="2"/>
      <c r="I27" s="47"/>
    </row>
    <row r="28" spans="1:9" ht="15.75">
      <c r="A28" s="114" t="s">
        <v>330</v>
      </c>
      <c r="B28" s="6"/>
      <c r="G28" s="96"/>
      <c r="I28" s="95"/>
    </row>
    <row r="29" spans="1:9" ht="15.75">
      <c r="A29" s="23" t="s">
        <v>331</v>
      </c>
      <c r="B29" s="6"/>
      <c r="G29" s="96">
        <v>20</v>
      </c>
      <c r="I29" s="95"/>
    </row>
    <row r="30" spans="1:9" ht="16.5" thickBot="1">
      <c r="A30" s="414" t="s">
        <v>332</v>
      </c>
      <c r="B30" s="420"/>
      <c r="C30" s="420"/>
      <c r="D30" s="420"/>
      <c r="E30" s="100"/>
      <c r="F30" s="100"/>
      <c r="G30" s="100">
        <v>50</v>
      </c>
      <c r="H30" s="100"/>
      <c r="I30" s="100"/>
    </row>
    <row r="31" spans="1:9" ht="15.75">
      <c r="A31" s="2" t="s">
        <v>333</v>
      </c>
      <c r="D31" s="2"/>
      <c r="I31" s="47">
        <f>SUM(G29:G30)</f>
        <v>70</v>
      </c>
    </row>
    <row r="32" spans="1:9" ht="15.75">
      <c r="A32" s="2"/>
      <c r="D32" s="2"/>
      <c r="I32" s="47"/>
    </row>
    <row r="33" spans="1:9" ht="15.75">
      <c r="A33" s="2"/>
      <c r="D33" s="2"/>
      <c r="I33" s="47"/>
    </row>
    <row r="34" spans="1:9" ht="15.75">
      <c r="A34" s="5" t="s">
        <v>334</v>
      </c>
      <c r="D34" s="2"/>
      <c r="I34" s="47">
        <f>SUM(I26:I32)</f>
        <v>500</v>
      </c>
    </row>
    <row r="35" spans="1:9" ht="15.75">
      <c r="A35" s="5"/>
      <c r="D35" s="2"/>
      <c r="I35" s="47"/>
    </row>
    <row r="36" spans="1:9" ht="15.75">
      <c r="A36" s="5"/>
      <c r="D36" s="2"/>
      <c r="I36" s="47"/>
    </row>
    <row r="37" spans="1:9" ht="15.75">
      <c r="A37" s="5"/>
      <c r="D37" s="2"/>
      <c r="I37" s="47"/>
    </row>
    <row r="38" spans="1:9" ht="15.75">
      <c r="A38" s="2"/>
      <c r="D38" s="2"/>
      <c r="I38" s="47"/>
    </row>
    <row r="39" spans="1:9" ht="15.75">
      <c r="A39" s="169" t="s">
        <v>336</v>
      </c>
      <c r="D39" s="2"/>
      <c r="I39" s="47"/>
    </row>
    <row r="40" spans="1:9" ht="15.75">
      <c r="A40" s="2"/>
      <c r="D40" s="2"/>
      <c r="I40" s="47"/>
    </row>
    <row r="41" spans="1:9" ht="15.75">
      <c r="A41" s="2"/>
      <c r="D41" s="2"/>
      <c r="I41" s="47"/>
    </row>
    <row r="42" spans="1:9" ht="15.75">
      <c r="A42" s="2"/>
      <c r="D42" s="2"/>
      <c r="I42" s="47"/>
    </row>
  </sheetData>
  <mergeCells count="7">
    <mergeCell ref="A10:D10"/>
    <mergeCell ref="A30:D30"/>
    <mergeCell ref="A4:I4"/>
    <mergeCell ref="A1:I1"/>
    <mergeCell ref="A16:I16"/>
    <mergeCell ref="A19:B19"/>
    <mergeCell ref="A25:D25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140625" defaultRowHeight="12.75"/>
  <cols>
    <col min="1" max="1" width="7.7109375" style="0" customWidth="1"/>
    <col min="2" max="2" width="11.28125" style="0" customWidth="1"/>
    <col min="4" max="4" width="7.7109375" style="0" customWidth="1"/>
    <col min="6" max="6" width="6.8515625" style="0" customWidth="1"/>
    <col min="7" max="7" width="7.00390625" style="0" customWidth="1"/>
  </cols>
  <sheetData>
    <row r="1" spans="1:10" ht="15.75">
      <c r="A1" s="407" t="s">
        <v>442</v>
      </c>
      <c r="B1" s="408"/>
      <c r="C1" s="408"/>
      <c r="D1" s="408"/>
      <c r="E1" s="408"/>
      <c r="F1" s="408"/>
      <c r="G1" s="408"/>
      <c r="H1" s="408"/>
      <c r="I1" s="408"/>
      <c r="J1" s="408"/>
    </row>
    <row r="3" spans="1:10" ht="15.75">
      <c r="A3" s="391" t="s">
        <v>33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5.75">
      <c r="A4" s="391" t="s">
        <v>342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8.75">
      <c r="A5" s="409" t="s">
        <v>56</v>
      </c>
      <c r="B5" s="410"/>
      <c r="C5" s="410"/>
      <c r="D5" s="410"/>
      <c r="E5" s="410"/>
      <c r="F5" s="410"/>
      <c r="G5" s="410"/>
      <c r="H5" s="410"/>
      <c r="I5" s="410"/>
      <c r="J5" s="410"/>
    </row>
    <row r="8" spans="1:10" ht="16.5" thickBot="1">
      <c r="A8" s="14"/>
      <c r="J8" s="13" t="s">
        <v>20</v>
      </c>
    </row>
    <row r="9" spans="1:10" ht="42.75" customHeight="1" thickBot="1">
      <c r="A9" s="332" t="s">
        <v>238</v>
      </c>
      <c r="B9" s="334" t="s">
        <v>0</v>
      </c>
      <c r="C9" s="335" t="s">
        <v>22</v>
      </c>
      <c r="D9" s="334" t="s">
        <v>23</v>
      </c>
      <c r="E9" s="334" t="s">
        <v>32</v>
      </c>
      <c r="F9" s="334" t="s">
        <v>201</v>
      </c>
      <c r="G9" s="334" t="s">
        <v>407</v>
      </c>
      <c r="H9" s="334" t="s">
        <v>409</v>
      </c>
      <c r="I9" s="334" t="s">
        <v>24</v>
      </c>
      <c r="J9" s="333" t="s">
        <v>25</v>
      </c>
    </row>
    <row r="10" spans="1:10" ht="52.5" customHeight="1">
      <c r="A10" s="304" t="s">
        <v>26</v>
      </c>
      <c r="B10" s="337" t="s">
        <v>91</v>
      </c>
      <c r="C10" s="142">
        <f>'2.B'!B19</f>
        <v>670726</v>
      </c>
      <c r="D10" s="142">
        <f>'2.B'!C19</f>
        <v>84410</v>
      </c>
      <c r="E10" s="142">
        <f>'2.B'!D19</f>
        <v>45657</v>
      </c>
      <c r="F10" s="142">
        <f>'2.B'!E19</f>
        <v>-5973</v>
      </c>
      <c r="G10" s="142">
        <f>'2.B'!F19</f>
        <v>1300</v>
      </c>
      <c r="H10" s="142">
        <f>'2.B'!G19</f>
        <v>605000</v>
      </c>
      <c r="I10" s="310">
        <f>'2.B'!H19</f>
        <v>200000</v>
      </c>
      <c r="J10" s="305">
        <f>SUM(C10:I10)</f>
        <v>1601120</v>
      </c>
    </row>
    <row r="11" spans="1:10" ht="39.75" customHeight="1">
      <c r="A11" s="304" t="s">
        <v>27</v>
      </c>
      <c r="B11" s="300" t="s">
        <v>28</v>
      </c>
      <c r="C11" s="50">
        <f>'2.C'!B18</f>
        <v>9600</v>
      </c>
      <c r="D11" s="50">
        <f>'2.C'!C18</f>
        <v>0</v>
      </c>
      <c r="E11" s="50">
        <f>'2.C'!D18</f>
        <v>48783</v>
      </c>
      <c r="F11" s="50">
        <f>'2.C'!E18</f>
        <v>0</v>
      </c>
      <c r="G11" s="50">
        <f>'2.C'!F18</f>
        <v>0</v>
      </c>
      <c r="H11" s="50"/>
      <c r="I11" s="301">
        <f>'2.C'!G18</f>
        <v>0</v>
      </c>
      <c r="J11" s="305">
        <f>SUM(C11:I11)</f>
        <v>58383</v>
      </c>
    </row>
    <row r="12" spans="1:10" ht="39.75" customHeight="1">
      <c r="A12" s="304" t="s">
        <v>29</v>
      </c>
      <c r="B12" s="300" t="s">
        <v>30</v>
      </c>
      <c r="C12" s="50">
        <f>'2.D'!B18</f>
        <v>16200</v>
      </c>
      <c r="D12" s="50">
        <f>'2.D'!C18</f>
        <v>0</v>
      </c>
      <c r="E12" s="50">
        <f>'2.D'!D18</f>
        <v>85151</v>
      </c>
      <c r="F12" s="50">
        <f>'2.D'!E18</f>
        <v>0</v>
      </c>
      <c r="G12" s="50">
        <f>'2.D'!F18</f>
        <v>0</v>
      </c>
      <c r="H12" s="50"/>
      <c r="I12" s="301">
        <f>'2.D'!G18</f>
        <v>0</v>
      </c>
      <c r="J12" s="305">
        <f>SUM(C12:I12)</f>
        <v>101351</v>
      </c>
    </row>
    <row r="13" spans="1:10" ht="48" customHeight="1" thickBot="1">
      <c r="A13" s="304" t="s">
        <v>31</v>
      </c>
      <c r="B13" s="338" t="s">
        <v>408</v>
      </c>
      <c r="C13" s="53">
        <f>'2.E'!B16</f>
        <v>500</v>
      </c>
      <c r="D13" s="53">
        <f>'2.E'!C16</f>
        <v>0</v>
      </c>
      <c r="E13" s="53">
        <f>'2.E'!D16</f>
        <v>5187</v>
      </c>
      <c r="F13" s="53">
        <f>'2.E'!E16</f>
        <v>0</v>
      </c>
      <c r="G13" s="53">
        <f>'2.E'!F16</f>
        <v>0</v>
      </c>
      <c r="H13" s="53"/>
      <c r="I13" s="314">
        <f>'2.E'!G16</f>
        <v>0</v>
      </c>
      <c r="J13" s="305">
        <f>SUM(C13:I13)</f>
        <v>5687</v>
      </c>
    </row>
    <row r="14" spans="1:10" ht="48.75" customHeight="1" thickBot="1">
      <c r="A14" s="302"/>
      <c r="B14" s="336" t="s">
        <v>18</v>
      </c>
      <c r="C14" s="307">
        <f aca="true" t="shared" si="0" ref="C14:J14">SUM(C10:C13)</f>
        <v>697026</v>
      </c>
      <c r="D14" s="307">
        <f t="shared" si="0"/>
        <v>84410</v>
      </c>
      <c r="E14" s="307">
        <f t="shared" si="0"/>
        <v>184778</v>
      </c>
      <c r="F14" s="307">
        <f t="shared" si="0"/>
        <v>-5973</v>
      </c>
      <c r="G14" s="307">
        <f t="shared" si="0"/>
        <v>1300</v>
      </c>
      <c r="H14" s="307">
        <f t="shared" si="0"/>
        <v>605000</v>
      </c>
      <c r="I14" s="307">
        <f t="shared" si="0"/>
        <v>200000</v>
      </c>
      <c r="J14" s="303">
        <f t="shared" si="0"/>
        <v>1766541</v>
      </c>
    </row>
    <row r="15" ht="15.75">
      <c r="A15" s="3"/>
    </row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/>
  <mergeCells count="4">
    <mergeCell ref="A4:J4"/>
    <mergeCell ref="A1:J1"/>
    <mergeCell ref="A3:J3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customWidth="1"/>
    <col min="3" max="3" width="7.8515625" style="0" customWidth="1"/>
  </cols>
  <sheetData>
    <row r="1" spans="1:9" ht="15.75">
      <c r="A1" s="391" t="s">
        <v>443</v>
      </c>
      <c r="B1" s="392"/>
      <c r="C1" s="392"/>
      <c r="D1" s="392"/>
      <c r="E1" s="392"/>
      <c r="F1" s="392"/>
      <c r="G1" s="392"/>
      <c r="H1" s="392"/>
      <c r="I1" s="392"/>
    </row>
    <row r="3" spans="1:9" ht="15.75">
      <c r="A3" s="391" t="s">
        <v>33</v>
      </c>
      <c r="B3" s="392"/>
      <c r="C3" s="392"/>
      <c r="D3" s="392"/>
      <c r="E3" s="392"/>
      <c r="F3" s="392"/>
      <c r="G3" s="392"/>
      <c r="H3" s="392"/>
      <c r="I3" s="392"/>
    </row>
    <row r="4" spans="1:9" ht="15.75">
      <c r="A4" s="391" t="s">
        <v>91</v>
      </c>
      <c r="B4" s="392"/>
      <c r="C4" s="392"/>
      <c r="D4" s="392"/>
      <c r="E4" s="392"/>
      <c r="F4" s="392"/>
      <c r="G4" s="392"/>
      <c r="H4" s="392"/>
      <c r="I4" s="392"/>
    </row>
    <row r="5" spans="1:9" ht="15.75">
      <c r="A5" s="391" t="s">
        <v>343</v>
      </c>
      <c r="B5" s="392"/>
      <c r="C5" s="392"/>
      <c r="D5" s="392"/>
      <c r="E5" s="392"/>
      <c r="F5" s="392"/>
      <c r="G5" s="392"/>
      <c r="H5" s="392"/>
      <c r="I5" s="392"/>
    </row>
    <row r="7" spans="1:9" ht="16.5" thickBot="1">
      <c r="A7" s="14"/>
      <c r="I7" t="s">
        <v>245</v>
      </c>
    </row>
    <row r="8" spans="1:9" ht="39" thickBot="1">
      <c r="A8" s="187" t="s">
        <v>0</v>
      </c>
      <c r="B8" s="188" t="s">
        <v>22</v>
      </c>
      <c r="C8" s="187" t="s">
        <v>23</v>
      </c>
      <c r="D8" s="187" t="s">
        <v>32</v>
      </c>
      <c r="E8" s="189" t="s">
        <v>201</v>
      </c>
      <c r="F8" s="187" t="s">
        <v>407</v>
      </c>
      <c r="G8" s="187" t="s">
        <v>409</v>
      </c>
      <c r="H8" s="187" t="s">
        <v>24</v>
      </c>
      <c r="I8" s="187" t="s">
        <v>25</v>
      </c>
    </row>
    <row r="9" spans="1:9" ht="39" customHeight="1" thickBot="1">
      <c r="A9" s="24" t="s">
        <v>34</v>
      </c>
      <c r="B9" s="17">
        <v>150</v>
      </c>
      <c r="C9" s="17"/>
      <c r="D9" s="17"/>
      <c r="E9" s="17"/>
      <c r="F9" s="17"/>
      <c r="G9" s="17"/>
      <c r="H9" s="17"/>
      <c r="I9" s="17">
        <f aca="true" t="shared" si="0" ref="I9:I18">SUM(B9:H9)</f>
        <v>150</v>
      </c>
    </row>
    <row r="10" spans="1:9" ht="39" customHeight="1" thickBot="1">
      <c r="A10" s="24" t="s">
        <v>248</v>
      </c>
      <c r="B10" s="17"/>
      <c r="C10" s="17">
        <v>8280</v>
      </c>
      <c r="D10" s="17"/>
      <c r="E10" s="17"/>
      <c r="F10" s="17"/>
      <c r="G10" s="17"/>
      <c r="H10" s="17"/>
      <c r="I10" s="17">
        <f t="shared" si="0"/>
        <v>8280</v>
      </c>
    </row>
    <row r="11" spans="1:9" ht="39" customHeight="1" thickBot="1">
      <c r="A11" s="24" t="s">
        <v>35</v>
      </c>
      <c r="B11" s="17">
        <v>14000</v>
      </c>
      <c r="C11" s="17"/>
      <c r="D11" s="17"/>
      <c r="E11" s="17"/>
      <c r="F11" s="17"/>
      <c r="G11" s="17"/>
      <c r="H11" s="17"/>
      <c r="I11" s="17">
        <f t="shared" si="0"/>
        <v>14000</v>
      </c>
    </row>
    <row r="12" spans="1:9" ht="39" customHeight="1" thickBot="1">
      <c r="A12" s="24" t="s">
        <v>249</v>
      </c>
      <c r="B12" s="17">
        <v>1700</v>
      </c>
      <c r="C12" s="17"/>
      <c r="D12" s="17"/>
      <c r="E12" s="17"/>
      <c r="F12" s="17"/>
      <c r="G12" s="17"/>
      <c r="H12" s="17"/>
      <c r="I12" s="17">
        <f t="shared" si="0"/>
        <v>1700</v>
      </c>
    </row>
    <row r="13" spans="1:9" ht="39" customHeight="1" thickBot="1">
      <c r="A13" s="24" t="s">
        <v>39</v>
      </c>
      <c r="B13" s="17">
        <v>7000</v>
      </c>
      <c r="C13" s="17">
        <v>3000</v>
      </c>
      <c r="D13" s="17"/>
      <c r="E13" s="17"/>
      <c r="F13" s="17"/>
      <c r="G13" s="17"/>
      <c r="H13" s="17"/>
      <c r="I13" s="17">
        <f t="shared" si="0"/>
        <v>10000</v>
      </c>
    </row>
    <row r="14" spans="1:9" ht="39" customHeight="1" thickBot="1">
      <c r="A14" s="24" t="s">
        <v>36</v>
      </c>
      <c r="B14" s="17">
        <v>93576</v>
      </c>
      <c r="C14" s="17">
        <v>66130</v>
      </c>
      <c r="D14" s="17"/>
      <c r="E14" s="17"/>
      <c r="F14" s="17">
        <v>1300</v>
      </c>
      <c r="G14" s="17">
        <v>605000</v>
      </c>
      <c r="H14" s="17">
        <v>200000</v>
      </c>
      <c r="I14" s="17">
        <f t="shared" si="0"/>
        <v>966006</v>
      </c>
    </row>
    <row r="15" spans="1:9" ht="39" customHeight="1" thickBot="1">
      <c r="A15" s="24" t="s">
        <v>37</v>
      </c>
      <c r="B15" s="17">
        <v>549500</v>
      </c>
      <c r="C15" s="17"/>
      <c r="D15" s="17">
        <v>45657</v>
      </c>
      <c r="E15" s="17">
        <v>-5973</v>
      </c>
      <c r="F15" s="17"/>
      <c r="G15" s="17"/>
      <c r="H15" s="17"/>
      <c r="I15" s="17">
        <f t="shared" si="0"/>
        <v>589184</v>
      </c>
    </row>
    <row r="16" spans="1:9" ht="39" customHeight="1" thickBot="1">
      <c r="A16" s="24" t="s">
        <v>38</v>
      </c>
      <c r="B16" s="17">
        <v>4800</v>
      </c>
      <c r="C16" s="17"/>
      <c r="D16" s="17"/>
      <c r="E16" s="17"/>
      <c r="F16" s="17"/>
      <c r="G16" s="17"/>
      <c r="H16" s="17"/>
      <c r="I16" s="17">
        <f t="shared" si="0"/>
        <v>4800</v>
      </c>
    </row>
    <row r="17" spans="1:9" ht="39" customHeight="1" thickBot="1">
      <c r="A17" s="24" t="s">
        <v>53</v>
      </c>
      <c r="B17" s="17"/>
      <c r="C17" s="17">
        <v>6700</v>
      </c>
      <c r="D17" s="17"/>
      <c r="E17" s="17"/>
      <c r="F17" s="17"/>
      <c r="G17" s="17"/>
      <c r="H17" s="17"/>
      <c r="I17" s="17">
        <f>SUM(B17:H17)</f>
        <v>6700</v>
      </c>
    </row>
    <row r="18" spans="1:9" ht="39" customHeight="1" thickBot="1">
      <c r="A18" s="24" t="s">
        <v>388</v>
      </c>
      <c r="B18" s="17"/>
      <c r="C18" s="17">
        <v>300</v>
      </c>
      <c r="D18" s="17"/>
      <c r="E18" s="17"/>
      <c r="F18" s="17"/>
      <c r="G18" s="17"/>
      <c r="H18" s="17"/>
      <c r="I18" s="17">
        <f t="shared" si="0"/>
        <v>300</v>
      </c>
    </row>
    <row r="19" spans="1:9" ht="39" thickBot="1">
      <c r="A19" s="19" t="s">
        <v>350</v>
      </c>
      <c r="B19" s="18">
        <f aca="true" t="shared" si="1" ref="B19:H19">SUM(B9:B18)</f>
        <v>670726</v>
      </c>
      <c r="C19" s="18">
        <f>SUM(C9:C18)</f>
        <v>84410</v>
      </c>
      <c r="D19" s="18">
        <f t="shared" si="1"/>
        <v>45657</v>
      </c>
      <c r="E19" s="18">
        <f t="shared" si="1"/>
        <v>-5973</v>
      </c>
      <c r="F19" s="18">
        <f t="shared" si="1"/>
        <v>1300</v>
      </c>
      <c r="G19" s="18">
        <f>SUM(G9:G18)</f>
        <v>605000</v>
      </c>
      <c r="H19" s="18">
        <f t="shared" si="1"/>
        <v>200000</v>
      </c>
      <c r="I19" s="18">
        <f>SUM(I9:I18)</f>
        <v>1601120</v>
      </c>
    </row>
  </sheetData>
  <mergeCells count="4">
    <mergeCell ref="A1:I1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15.7109375" style="0" customWidth="1"/>
  </cols>
  <sheetData>
    <row r="1" spans="1:8" ht="15.75">
      <c r="A1" s="391" t="s">
        <v>444</v>
      </c>
      <c r="B1" s="392"/>
      <c r="C1" s="392"/>
      <c r="D1" s="392"/>
      <c r="E1" s="392"/>
      <c r="F1" s="392"/>
      <c r="G1" s="392"/>
      <c r="H1" s="392"/>
    </row>
    <row r="2" ht="15.75">
      <c r="A2" s="1"/>
    </row>
    <row r="3" ht="15.75">
      <c r="A3" s="1"/>
    </row>
    <row r="4" ht="15.75">
      <c r="A4" s="1"/>
    </row>
    <row r="5" spans="1:8" ht="15.75">
      <c r="A5" s="391" t="s">
        <v>21</v>
      </c>
      <c r="B5" s="392"/>
      <c r="C5" s="392"/>
      <c r="D5" s="392"/>
      <c r="E5" s="392"/>
      <c r="F5" s="392"/>
      <c r="G5" s="392"/>
      <c r="H5" s="392"/>
    </row>
    <row r="6" spans="1:8" ht="15.75">
      <c r="A6" s="391" t="s">
        <v>40</v>
      </c>
      <c r="B6" s="392"/>
      <c r="C6" s="392"/>
      <c r="D6" s="392"/>
      <c r="E6" s="392"/>
      <c r="F6" s="392"/>
      <c r="G6" s="392"/>
      <c r="H6" s="392"/>
    </row>
    <row r="7" spans="1:8" ht="15.75">
      <c r="A7" s="391" t="s">
        <v>343</v>
      </c>
      <c r="B7" s="392"/>
      <c r="C7" s="392"/>
      <c r="D7" s="392"/>
      <c r="E7" s="392"/>
      <c r="F7" s="392"/>
      <c r="G7" s="392"/>
      <c r="H7" s="392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spans="1:8" ht="16.5" thickBot="1">
      <c r="A13" s="14"/>
      <c r="H13" s="26" t="s">
        <v>45</v>
      </c>
    </row>
    <row r="14" spans="1:8" ht="29.25" customHeight="1" thickBot="1">
      <c r="A14" s="319" t="s">
        <v>0</v>
      </c>
      <c r="B14" s="322" t="s">
        <v>22</v>
      </c>
      <c r="C14" s="323" t="s">
        <v>23</v>
      </c>
      <c r="D14" s="323" t="s">
        <v>32</v>
      </c>
      <c r="E14" s="323" t="s">
        <v>201</v>
      </c>
      <c r="F14" s="323" t="s">
        <v>407</v>
      </c>
      <c r="G14" s="323" t="s">
        <v>24</v>
      </c>
      <c r="H14" s="320" t="s">
        <v>25</v>
      </c>
    </row>
    <row r="15" spans="1:8" ht="45.75" customHeight="1">
      <c r="A15" s="304" t="s">
        <v>41</v>
      </c>
      <c r="B15" s="308">
        <v>9600</v>
      </c>
      <c r="C15" s="142"/>
      <c r="D15" s="142">
        <v>3640</v>
      </c>
      <c r="E15" s="142"/>
      <c r="F15" s="142"/>
      <c r="G15" s="310"/>
      <c r="H15" s="305">
        <f>SUM(B15:G15)</f>
        <v>13240</v>
      </c>
    </row>
    <row r="16" spans="1:8" ht="42" customHeight="1">
      <c r="A16" s="304" t="s">
        <v>42</v>
      </c>
      <c r="B16" s="311"/>
      <c r="C16" s="50"/>
      <c r="D16" s="50"/>
      <c r="E16" s="50"/>
      <c r="F16" s="50"/>
      <c r="G16" s="301"/>
      <c r="H16" s="305">
        <f>SUM(B16:G16)</f>
        <v>0</v>
      </c>
    </row>
    <row r="17" spans="1:8" ht="42" customHeight="1" thickBot="1">
      <c r="A17" s="304" t="s">
        <v>43</v>
      </c>
      <c r="B17" s="312"/>
      <c r="C17" s="53"/>
      <c r="D17" s="53">
        <v>45143</v>
      </c>
      <c r="E17" s="53"/>
      <c r="F17" s="53"/>
      <c r="G17" s="314"/>
      <c r="H17" s="305">
        <f>SUM(B17:G17)</f>
        <v>45143</v>
      </c>
    </row>
    <row r="18" spans="1:8" ht="42" customHeight="1" thickBot="1">
      <c r="A18" s="302" t="s">
        <v>44</v>
      </c>
      <c r="B18" s="307">
        <f aca="true" t="shared" si="0" ref="B18:H18">SUM(B15:B17)</f>
        <v>9600</v>
      </c>
      <c r="C18" s="307">
        <f t="shared" si="0"/>
        <v>0</v>
      </c>
      <c r="D18" s="307">
        <f t="shared" si="0"/>
        <v>48783</v>
      </c>
      <c r="E18" s="307">
        <f t="shared" si="0"/>
        <v>0</v>
      </c>
      <c r="F18" s="307">
        <f t="shared" si="0"/>
        <v>0</v>
      </c>
      <c r="G18" s="307">
        <f t="shared" si="0"/>
        <v>0</v>
      </c>
      <c r="H18" s="303">
        <f t="shared" si="0"/>
        <v>58383</v>
      </c>
    </row>
  </sheetData>
  <mergeCells count="4">
    <mergeCell ref="A1:H1"/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customWidth="1"/>
  </cols>
  <sheetData>
    <row r="1" spans="1:8" ht="15.75">
      <c r="A1" s="391" t="s">
        <v>445</v>
      </c>
      <c r="B1" s="392"/>
      <c r="C1" s="392"/>
      <c r="D1" s="392"/>
      <c r="E1" s="392"/>
      <c r="F1" s="392"/>
      <c r="G1" s="392"/>
      <c r="H1" s="392"/>
    </row>
    <row r="2" ht="15.75">
      <c r="A2" s="1"/>
    </row>
    <row r="3" spans="1:8" ht="15.75">
      <c r="A3" s="391" t="s">
        <v>21</v>
      </c>
      <c r="B3" s="392"/>
      <c r="C3" s="392"/>
      <c r="D3" s="392"/>
      <c r="E3" s="392"/>
      <c r="F3" s="392"/>
      <c r="G3" s="392"/>
      <c r="H3" s="392"/>
    </row>
    <row r="4" spans="1:8" ht="15.75">
      <c r="A4" s="391" t="s">
        <v>46</v>
      </c>
      <c r="B4" s="392"/>
      <c r="C4" s="392"/>
      <c r="D4" s="392"/>
      <c r="E4" s="392"/>
      <c r="F4" s="392"/>
      <c r="G4" s="392"/>
      <c r="H4" s="392"/>
    </row>
    <row r="5" spans="1:8" ht="15.75">
      <c r="A5" s="391" t="s">
        <v>343</v>
      </c>
      <c r="B5" s="392"/>
      <c r="C5" s="392"/>
      <c r="D5" s="392"/>
      <c r="E5" s="392"/>
      <c r="F5" s="392"/>
      <c r="G5" s="392"/>
      <c r="H5" s="392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" thickBot="1">
      <c r="H11" s="26" t="s">
        <v>45</v>
      </c>
    </row>
    <row r="12" spans="1:8" ht="29.25" customHeight="1" thickBot="1">
      <c r="A12" s="319" t="s">
        <v>0</v>
      </c>
      <c r="B12" s="322" t="s">
        <v>22</v>
      </c>
      <c r="C12" s="323" t="s">
        <v>23</v>
      </c>
      <c r="D12" s="323" t="s">
        <v>32</v>
      </c>
      <c r="E12" s="323" t="s">
        <v>201</v>
      </c>
      <c r="F12" s="323" t="s">
        <v>407</v>
      </c>
      <c r="G12" s="323" t="s">
        <v>24</v>
      </c>
      <c r="H12" s="320" t="s">
        <v>25</v>
      </c>
    </row>
    <row r="13" spans="1:8" ht="39.75" customHeight="1">
      <c r="A13" s="304" t="s">
        <v>47</v>
      </c>
      <c r="B13" s="327">
        <v>9600</v>
      </c>
      <c r="C13" s="317"/>
      <c r="D13" s="317">
        <v>4615</v>
      </c>
      <c r="E13" s="317"/>
      <c r="F13" s="317"/>
      <c r="G13" s="328"/>
      <c r="H13" s="325">
        <f>SUM(B13:G13)</f>
        <v>14215</v>
      </c>
    </row>
    <row r="14" spans="1:8" ht="39.75" customHeight="1">
      <c r="A14" s="304" t="s">
        <v>42</v>
      </c>
      <c r="B14" s="283">
        <v>6600</v>
      </c>
      <c r="C14" s="185"/>
      <c r="D14" s="185"/>
      <c r="E14" s="185"/>
      <c r="F14" s="185"/>
      <c r="G14" s="329"/>
      <c r="H14" s="325">
        <f>SUM(B14:G14)</f>
        <v>6600</v>
      </c>
    </row>
    <row r="15" spans="1:8" ht="39.75" customHeight="1">
      <c r="A15" s="304" t="s">
        <v>48</v>
      </c>
      <c r="B15" s="283"/>
      <c r="C15" s="185"/>
      <c r="D15" s="185">
        <v>77480</v>
      </c>
      <c r="E15" s="185"/>
      <c r="F15" s="185"/>
      <c r="G15" s="329"/>
      <c r="H15" s="325">
        <f>SUM(B15:G15)</f>
        <v>77480</v>
      </c>
    </row>
    <row r="16" spans="1:8" ht="39.75" customHeight="1">
      <c r="A16" s="304" t="s">
        <v>49</v>
      </c>
      <c r="B16" s="283"/>
      <c r="C16" s="185"/>
      <c r="D16" s="185">
        <v>3056</v>
      </c>
      <c r="E16" s="185"/>
      <c r="F16" s="185"/>
      <c r="G16" s="329"/>
      <c r="H16" s="325">
        <f>SUM(B16:G16)</f>
        <v>3056</v>
      </c>
    </row>
    <row r="17" spans="1:8" ht="39.75" customHeight="1" thickBot="1">
      <c r="A17" s="304" t="s">
        <v>50</v>
      </c>
      <c r="B17" s="285"/>
      <c r="C17" s="330"/>
      <c r="D17" s="330"/>
      <c r="E17" s="330"/>
      <c r="F17" s="330"/>
      <c r="G17" s="331"/>
      <c r="H17" s="325">
        <f>SUM(B17:G17)</f>
        <v>0</v>
      </c>
    </row>
    <row r="18" spans="1:8" ht="39.75" customHeight="1" thickBot="1">
      <c r="A18" s="302" t="s">
        <v>51</v>
      </c>
      <c r="B18" s="326">
        <f aca="true" t="shared" si="0" ref="B18:H18">SUM(B13:B17)</f>
        <v>16200</v>
      </c>
      <c r="C18" s="326">
        <f t="shared" si="0"/>
        <v>0</v>
      </c>
      <c r="D18" s="326">
        <f t="shared" si="0"/>
        <v>85151</v>
      </c>
      <c r="E18" s="326">
        <f t="shared" si="0"/>
        <v>0</v>
      </c>
      <c r="F18" s="326">
        <f t="shared" si="0"/>
        <v>0</v>
      </c>
      <c r="G18" s="326">
        <f t="shared" si="0"/>
        <v>0</v>
      </c>
      <c r="H18" s="324">
        <f t="shared" si="0"/>
        <v>101351</v>
      </c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1"/>
    </sheetView>
  </sheetViews>
  <sheetFormatPr defaultColWidth="9.140625" defaultRowHeight="12.75"/>
  <cols>
    <col min="1" max="1" width="19.140625" style="0" customWidth="1"/>
  </cols>
  <sheetData>
    <row r="1" spans="1:8" ht="15.75">
      <c r="A1" s="391" t="s">
        <v>446</v>
      </c>
      <c r="B1" s="392"/>
      <c r="C1" s="392"/>
      <c r="D1" s="392"/>
      <c r="E1" s="392"/>
      <c r="F1" s="392"/>
      <c r="G1" s="392"/>
      <c r="H1" s="392"/>
    </row>
    <row r="2" ht="15.75">
      <c r="A2" s="1"/>
    </row>
    <row r="3" ht="15.75">
      <c r="A3" s="1"/>
    </row>
    <row r="4" spans="1:8" ht="15.75">
      <c r="A4" s="391" t="s">
        <v>33</v>
      </c>
      <c r="B4" s="392"/>
      <c r="C4" s="392"/>
      <c r="D4" s="392"/>
      <c r="E4" s="392"/>
      <c r="F4" s="392"/>
      <c r="G4" s="392"/>
      <c r="H4" s="392"/>
    </row>
    <row r="5" spans="1:8" ht="15.75">
      <c r="A5" s="391" t="s">
        <v>250</v>
      </c>
      <c r="B5" s="392"/>
      <c r="C5" s="392"/>
      <c r="D5" s="392"/>
      <c r="E5" s="392"/>
      <c r="F5" s="392"/>
      <c r="G5" s="392"/>
      <c r="H5" s="392"/>
    </row>
    <row r="6" spans="1:8" ht="15.75">
      <c r="A6" s="391" t="s">
        <v>343</v>
      </c>
      <c r="B6" s="392"/>
      <c r="C6" s="392"/>
      <c r="D6" s="392"/>
      <c r="E6" s="392"/>
      <c r="F6" s="392"/>
      <c r="G6" s="392"/>
      <c r="H6" s="392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" thickBot="1">
      <c r="H12" s="26" t="s">
        <v>45</v>
      </c>
    </row>
    <row r="13" spans="1:8" ht="42" customHeight="1" thickBot="1">
      <c r="A13" s="319" t="s">
        <v>0</v>
      </c>
      <c r="B13" s="322" t="s">
        <v>22</v>
      </c>
      <c r="C13" s="323" t="s">
        <v>23</v>
      </c>
      <c r="D13" s="323" t="s">
        <v>32</v>
      </c>
      <c r="E13" s="323" t="s">
        <v>201</v>
      </c>
      <c r="F13" s="323" t="s">
        <v>407</v>
      </c>
      <c r="G13" s="323" t="s">
        <v>24</v>
      </c>
      <c r="H13" s="320" t="s">
        <v>25</v>
      </c>
    </row>
    <row r="14" spans="1:8" ht="39.75" customHeight="1">
      <c r="A14" s="304" t="s">
        <v>251</v>
      </c>
      <c r="B14" s="308">
        <v>500</v>
      </c>
      <c r="C14" s="142"/>
      <c r="D14" s="142">
        <v>5187</v>
      </c>
      <c r="E14" s="142"/>
      <c r="F14" s="142"/>
      <c r="G14" s="310"/>
      <c r="H14" s="321">
        <f>SUM(B14:G14)</f>
        <v>5687</v>
      </c>
    </row>
    <row r="15" spans="1:8" ht="39.75" customHeight="1" thickBot="1">
      <c r="A15" s="304" t="s">
        <v>55</v>
      </c>
      <c r="B15" s="312"/>
      <c r="C15" s="53"/>
      <c r="D15" s="53"/>
      <c r="E15" s="53"/>
      <c r="F15" s="53"/>
      <c r="G15" s="314"/>
      <c r="H15" s="321">
        <f>SUM(B15:G15)</f>
        <v>0</v>
      </c>
    </row>
    <row r="16" spans="1:8" ht="45" customHeight="1" thickBot="1">
      <c r="A16" s="302" t="s">
        <v>353</v>
      </c>
      <c r="B16" s="307">
        <f aca="true" t="shared" si="0" ref="B16:H16">SUM(B14:B15)</f>
        <v>500</v>
      </c>
      <c r="C16" s="307">
        <f t="shared" si="0"/>
        <v>0</v>
      </c>
      <c r="D16" s="307">
        <f t="shared" si="0"/>
        <v>5187</v>
      </c>
      <c r="E16" s="307">
        <f t="shared" si="0"/>
        <v>0</v>
      </c>
      <c r="F16" s="307">
        <f t="shared" si="0"/>
        <v>0</v>
      </c>
      <c r="G16" s="307">
        <f t="shared" si="0"/>
        <v>0</v>
      </c>
      <c r="H16" s="303">
        <f t="shared" si="0"/>
        <v>5687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A1" sqref="A1:H1"/>
    </sheetView>
  </sheetViews>
  <sheetFormatPr defaultColWidth="9.140625" defaultRowHeight="12.75"/>
  <cols>
    <col min="3" max="3" width="18.140625" style="0" customWidth="1"/>
    <col min="8" max="8" width="10.28125" style="0" bestFit="1" customWidth="1"/>
  </cols>
  <sheetData>
    <row r="1" spans="1:8" ht="15.75">
      <c r="A1" s="391" t="s">
        <v>447</v>
      </c>
      <c r="B1" s="392"/>
      <c r="C1" s="392"/>
      <c r="D1" s="392"/>
      <c r="E1" s="392"/>
      <c r="F1" s="392"/>
      <c r="G1" s="392"/>
      <c r="H1" s="392"/>
    </row>
    <row r="2" spans="1:8" ht="18.75">
      <c r="A2" s="393" t="s">
        <v>344</v>
      </c>
      <c r="B2" s="392"/>
      <c r="C2" s="392"/>
      <c r="D2" s="392"/>
      <c r="E2" s="392"/>
      <c r="F2" s="392"/>
      <c r="G2" s="392"/>
      <c r="H2" s="392"/>
    </row>
    <row r="3" spans="1:4" ht="15.75">
      <c r="A3" s="3"/>
      <c r="D3" s="99" t="s">
        <v>56</v>
      </c>
    </row>
    <row r="4" spans="1:8" ht="16.5" thickBot="1">
      <c r="A4" s="14"/>
      <c r="F4" s="47" t="s">
        <v>340</v>
      </c>
      <c r="G4" s="47"/>
      <c r="H4" s="47" t="s">
        <v>245</v>
      </c>
    </row>
    <row r="5" spans="1:3" ht="16.5" thickBot="1">
      <c r="A5" s="411" t="s">
        <v>57</v>
      </c>
      <c r="B5" s="412"/>
      <c r="C5" s="413"/>
    </row>
    <row r="6" spans="1:6" ht="15.75">
      <c r="A6" s="400" t="s">
        <v>58</v>
      </c>
      <c r="B6" s="401"/>
      <c r="C6" s="401"/>
      <c r="F6">
        <v>313976</v>
      </c>
    </row>
    <row r="7" spans="1:6" ht="15.75">
      <c r="A7" s="402" t="s">
        <v>259</v>
      </c>
      <c r="B7" s="403"/>
      <c r="C7" s="403"/>
      <c r="D7" s="2" t="s">
        <v>59</v>
      </c>
      <c r="F7">
        <v>91650</v>
      </c>
    </row>
    <row r="8" spans="1:8" ht="16.5" thickBot="1">
      <c r="A8" s="414" t="s">
        <v>60</v>
      </c>
      <c r="B8" s="415"/>
      <c r="C8" s="415"/>
      <c r="D8" s="100"/>
      <c r="E8" s="100"/>
      <c r="F8" s="225">
        <v>211204</v>
      </c>
      <c r="G8" s="100"/>
      <c r="H8" s="100"/>
    </row>
    <row r="9" spans="1:8" ht="16.5" thickBot="1">
      <c r="A9" s="5" t="s">
        <v>260</v>
      </c>
      <c r="E9" s="5"/>
      <c r="F9" s="47"/>
      <c r="G9" s="47"/>
      <c r="H9" s="47">
        <f>SUM(F6:F8)</f>
        <v>616830</v>
      </c>
    </row>
    <row r="10" spans="1:4" ht="16.5" thickBot="1">
      <c r="A10" s="122" t="s">
        <v>227</v>
      </c>
      <c r="B10" s="124"/>
      <c r="C10" s="125"/>
      <c r="D10" s="2" t="s">
        <v>61</v>
      </c>
    </row>
    <row r="11" spans="1:6" ht="15.75">
      <c r="A11" s="54" t="s">
        <v>421</v>
      </c>
      <c r="B11" s="31"/>
      <c r="C11" s="31"/>
      <c r="D11" s="2"/>
      <c r="F11">
        <v>580</v>
      </c>
    </row>
    <row r="12" spans="1:6" ht="15.75">
      <c r="A12" s="54" t="s">
        <v>62</v>
      </c>
      <c r="B12" s="31"/>
      <c r="C12" s="31"/>
      <c r="D12" s="2"/>
      <c r="F12">
        <v>50</v>
      </c>
    </row>
    <row r="13" spans="1:6" ht="15.75">
      <c r="A13" s="54" t="s">
        <v>231</v>
      </c>
      <c r="B13" s="31"/>
      <c r="C13" s="31"/>
      <c r="D13" s="2"/>
      <c r="F13">
        <v>800</v>
      </c>
    </row>
    <row r="14" spans="1:6" ht="15.75">
      <c r="A14" s="54" t="s">
        <v>261</v>
      </c>
      <c r="B14" s="31"/>
      <c r="C14" s="31"/>
      <c r="D14" s="2"/>
      <c r="F14">
        <v>6885</v>
      </c>
    </row>
    <row r="15" spans="1:6" ht="15.75">
      <c r="A15" s="117" t="s">
        <v>262</v>
      </c>
      <c r="B15" s="22"/>
      <c r="C15" s="22"/>
      <c r="D15" s="9"/>
      <c r="E15" s="7"/>
      <c r="F15" s="7">
        <v>6000</v>
      </c>
    </row>
    <row r="16" spans="1:7" ht="16.5" thickBot="1">
      <c r="A16" s="30" t="s">
        <v>246</v>
      </c>
      <c r="B16" s="31"/>
      <c r="C16" s="31"/>
      <c r="D16" s="2"/>
      <c r="F16" s="47">
        <f>SUM(F11:F15)</f>
        <v>14315</v>
      </c>
      <c r="G16" s="47"/>
    </row>
    <row r="17" spans="1:6" ht="16.5" thickBot="1">
      <c r="A17" s="122" t="s">
        <v>263</v>
      </c>
      <c r="B17" s="123"/>
      <c r="C17" s="177"/>
      <c r="D17" s="2"/>
      <c r="F17" s="47"/>
    </row>
    <row r="18" spans="1:6" s="176" customFormat="1" ht="15.75">
      <c r="A18" s="400" t="s">
        <v>274</v>
      </c>
      <c r="B18" s="401"/>
      <c r="C18" s="401"/>
      <c r="D18" s="401"/>
      <c r="E18"/>
      <c r="F18">
        <v>606</v>
      </c>
    </row>
    <row r="19" spans="1:6" ht="15.75">
      <c r="A19" s="402" t="s">
        <v>264</v>
      </c>
      <c r="B19" s="403"/>
      <c r="C19" s="403"/>
      <c r="D19" s="403"/>
      <c r="F19">
        <v>234</v>
      </c>
    </row>
    <row r="20" spans="1:6" ht="15.75">
      <c r="A20" s="402" t="s">
        <v>265</v>
      </c>
      <c r="B20" s="403"/>
      <c r="C20" s="403"/>
      <c r="D20" s="403"/>
      <c r="F20">
        <v>360</v>
      </c>
    </row>
    <row r="21" spans="1:6" ht="15.75">
      <c r="A21" s="402" t="s">
        <v>266</v>
      </c>
      <c r="B21" s="403"/>
      <c r="C21" s="403"/>
      <c r="D21" s="403"/>
      <c r="F21">
        <v>500</v>
      </c>
    </row>
    <row r="22" spans="1:6" ht="15.75">
      <c r="A22" s="402" t="s">
        <v>64</v>
      </c>
      <c r="B22" s="403"/>
      <c r="C22" s="403"/>
      <c r="D22" s="403"/>
      <c r="F22" s="2">
        <v>4500</v>
      </c>
    </row>
    <row r="23" spans="1:6" ht="15.75">
      <c r="A23" s="402" t="s">
        <v>65</v>
      </c>
      <c r="B23" s="403"/>
      <c r="C23" s="403"/>
      <c r="D23" s="403"/>
      <c r="F23">
        <v>700</v>
      </c>
    </row>
    <row r="24" spans="1:6" ht="15.75">
      <c r="A24" s="402" t="s">
        <v>228</v>
      </c>
      <c r="B24" s="403"/>
      <c r="C24" s="403"/>
      <c r="D24" s="403"/>
      <c r="E24" s="2" t="s">
        <v>63</v>
      </c>
      <c r="F24" s="2">
        <v>800</v>
      </c>
    </row>
    <row r="25" spans="1:6" ht="15.75">
      <c r="A25" s="23" t="s">
        <v>267</v>
      </c>
      <c r="B25" s="6"/>
      <c r="C25" s="6"/>
      <c r="D25" s="6"/>
      <c r="E25" s="2"/>
      <c r="F25" s="2">
        <v>71</v>
      </c>
    </row>
    <row r="26" spans="1:6" ht="15.75">
      <c r="A26" s="402" t="s">
        <v>229</v>
      </c>
      <c r="B26" s="403"/>
      <c r="C26" s="403"/>
      <c r="D26" s="403"/>
      <c r="F26" s="2">
        <v>14</v>
      </c>
    </row>
    <row r="27" spans="1:6" ht="15.75">
      <c r="A27" s="23" t="s">
        <v>268</v>
      </c>
      <c r="B27" s="6"/>
      <c r="C27" s="6"/>
      <c r="D27" s="6"/>
      <c r="F27" s="2">
        <v>800</v>
      </c>
    </row>
    <row r="28" spans="1:6" ht="15.75">
      <c r="A28" s="402" t="s">
        <v>269</v>
      </c>
      <c r="B28" s="403"/>
      <c r="C28" s="403"/>
      <c r="D28" s="403"/>
      <c r="E28" s="403"/>
      <c r="F28" s="2">
        <v>95</v>
      </c>
    </row>
    <row r="29" spans="1:6" ht="15.75">
      <c r="A29" s="402" t="s">
        <v>270</v>
      </c>
      <c r="B29" s="403"/>
      <c r="C29" s="403"/>
      <c r="D29" s="403"/>
      <c r="F29" s="2">
        <v>50</v>
      </c>
    </row>
    <row r="30" spans="1:6" ht="15.75">
      <c r="A30" s="402" t="s">
        <v>68</v>
      </c>
      <c r="B30" s="403"/>
      <c r="C30" s="403"/>
      <c r="D30" s="403"/>
      <c r="E30" s="403"/>
      <c r="F30" s="2">
        <v>69</v>
      </c>
    </row>
    <row r="31" spans="1:6" ht="15.75">
      <c r="A31" s="402" t="s">
        <v>71</v>
      </c>
      <c r="B31" s="403"/>
      <c r="C31" s="403"/>
      <c r="D31" s="403"/>
      <c r="F31" s="2">
        <v>10</v>
      </c>
    </row>
    <row r="32" spans="1:6" ht="15.75">
      <c r="A32" s="402" t="s">
        <v>70</v>
      </c>
      <c r="B32" s="403"/>
      <c r="C32" s="403"/>
      <c r="D32" s="403"/>
      <c r="F32" s="2">
        <v>570</v>
      </c>
    </row>
    <row r="33" spans="1:6" ht="15.75">
      <c r="A33" s="402" t="s">
        <v>67</v>
      </c>
      <c r="B33" s="403"/>
      <c r="C33" s="403"/>
      <c r="D33" s="403"/>
      <c r="E33" s="2" t="s">
        <v>69</v>
      </c>
      <c r="F33" s="2">
        <v>250</v>
      </c>
    </row>
    <row r="34" spans="1:6" ht="15.75">
      <c r="A34" s="402" t="s">
        <v>230</v>
      </c>
      <c r="B34" s="403"/>
      <c r="C34" s="403"/>
      <c r="D34" s="403"/>
      <c r="F34" s="2">
        <v>238</v>
      </c>
    </row>
    <row r="35" spans="1:6" ht="15.75">
      <c r="A35" s="23" t="s">
        <v>271</v>
      </c>
      <c r="B35" s="6"/>
      <c r="C35" s="6"/>
      <c r="D35" s="6"/>
      <c r="F35" s="2">
        <v>156</v>
      </c>
    </row>
    <row r="36" spans="1:6" ht="15.75">
      <c r="A36" s="23" t="s">
        <v>366</v>
      </c>
      <c r="B36" s="6"/>
      <c r="C36" s="6"/>
      <c r="D36" s="6"/>
      <c r="F36" s="2">
        <v>12</v>
      </c>
    </row>
    <row r="37" spans="1:6" ht="15.75">
      <c r="A37" s="23" t="s">
        <v>369</v>
      </c>
      <c r="B37" s="6"/>
      <c r="C37" s="6"/>
      <c r="D37" s="6"/>
      <c r="F37" s="2">
        <v>20</v>
      </c>
    </row>
    <row r="38" spans="1:6" ht="15.75">
      <c r="A38" s="23" t="s">
        <v>368</v>
      </c>
      <c r="B38" s="6"/>
      <c r="C38" s="6"/>
      <c r="D38" s="6"/>
      <c r="F38" s="2">
        <v>2</v>
      </c>
    </row>
    <row r="39" spans="1:6" ht="15.75">
      <c r="A39" s="396" t="s">
        <v>367</v>
      </c>
      <c r="B39" s="416"/>
      <c r="C39" s="416"/>
      <c r="D39" s="416"/>
      <c r="E39" s="7"/>
      <c r="F39" s="9">
        <v>2000</v>
      </c>
    </row>
    <row r="40" spans="1:7" ht="16.5" thickBot="1">
      <c r="A40" s="417" t="s">
        <v>272</v>
      </c>
      <c r="B40" s="401"/>
      <c r="C40" s="401"/>
      <c r="D40" s="401"/>
      <c r="E40" s="5"/>
      <c r="F40" s="47">
        <f>SUM(F18:F39)</f>
        <v>12057</v>
      </c>
      <c r="G40" s="47"/>
    </row>
    <row r="41" spans="1:7" ht="16.5" thickBot="1">
      <c r="A41" s="122" t="s">
        <v>273</v>
      </c>
      <c r="B41" s="124"/>
      <c r="C41" s="125"/>
      <c r="D41" s="105"/>
      <c r="G41" s="47"/>
    </row>
    <row r="42" spans="1:7" ht="15.75">
      <c r="A42" s="54" t="s">
        <v>410</v>
      </c>
      <c r="B42" s="118"/>
      <c r="C42" s="118"/>
      <c r="D42" s="2"/>
      <c r="E42" s="28"/>
      <c r="F42" s="38">
        <v>1000</v>
      </c>
      <c r="G42" s="47"/>
    </row>
    <row r="43" spans="1:7" ht="15.75">
      <c r="A43" s="396" t="s">
        <v>275</v>
      </c>
      <c r="B43" s="416"/>
      <c r="C43" s="416"/>
      <c r="D43" s="416"/>
      <c r="E43" s="9" t="s">
        <v>66</v>
      </c>
      <c r="F43" s="7">
        <v>4000</v>
      </c>
      <c r="G43" s="47"/>
    </row>
    <row r="44" spans="1:8" ht="16.5" thickBot="1">
      <c r="A44" s="418" t="s">
        <v>276</v>
      </c>
      <c r="B44" s="419"/>
      <c r="C44" s="419"/>
      <c r="D44" s="419"/>
      <c r="E44" s="100"/>
      <c r="F44" s="101">
        <f>SUM(F42:F43)</f>
        <v>5000</v>
      </c>
      <c r="G44" s="101"/>
      <c r="H44" s="100"/>
    </row>
    <row r="45" spans="1:8" ht="16.5" thickBot="1">
      <c r="A45" s="30" t="s">
        <v>277</v>
      </c>
      <c r="B45" s="31"/>
      <c r="C45" s="31"/>
      <c r="D45" s="31"/>
      <c r="E45" s="103"/>
      <c r="F45" s="57"/>
      <c r="G45" s="224"/>
      <c r="H45" s="224">
        <f>F44+F40+F16</f>
        <v>31372</v>
      </c>
    </row>
    <row r="46" spans="1:5" ht="16.5" thickBot="1">
      <c r="A46" s="411" t="s">
        <v>278</v>
      </c>
      <c r="B46" s="412"/>
      <c r="C46" s="412"/>
      <c r="D46" s="413"/>
      <c r="E46" s="2"/>
    </row>
    <row r="47" spans="1:6" ht="15.75">
      <c r="A47" s="400" t="s">
        <v>73</v>
      </c>
      <c r="B47" s="401"/>
      <c r="C47" s="401"/>
      <c r="D47" s="401"/>
      <c r="F47">
        <v>700</v>
      </c>
    </row>
    <row r="48" spans="1:6" ht="15.75">
      <c r="A48" s="402" t="s">
        <v>72</v>
      </c>
      <c r="B48" s="403"/>
      <c r="C48" s="403"/>
      <c r="D48" s="403"/>
      <c r="E48" s="2" t="s">
        <v>66</v>
      </c>
      <c r="F48">
        <v>300</v>
      </c>
    </row>
    <row r="49" spans="1:6" ht="15.75">
      <c r="A49" s="402" t="s">
        <v>74</v>
      </c>
      <c r="B49" s="403"/>
      <c r="C49" s="403"/>
      <c r="D49" s="403"/>
      <c r="E49" s="2" t="s">
        <v>66</v>
      </c>
      <c r="F49">
        <v>1000</v>
      </c>
    </row>
    <row r="50" spans="1:6" ht="15.75">
      <c r="A50" s="402" t="s">
        <v>76</v>
      </c>
      <c r="B50" s="403"/>
      <c r="C50" s="403"/>
      <c r="D50" s="403"/>
      <c r="F50">
        <v>4600</v>
      </c>
    </row>
    <row r="51" spans="1:6" ht="15.75">
      <c r="A51" s="402" t="s">
        <v>75</v>
      </c>
      <c r="B51" s="403"/>
      <c r="C51" s="403"/>
      <c r="D51" s="403"/>
      <c r="F51" s="2">
        <v>700</v>
      </c>
    </row>
    <row r="52" spans="1:6" ht="15.75">
      <c r="A52" s="402" t="s">
        <v>77</v>
      </c>
      <c r="B52" s="403"/>
      <c r="C52" s="403"/>
      <c r="D52" s="403"/>
      <c r="E52" s="2"/>
      <c r="F52">
        <v>500</v>
      </c>
    </row>
    <row r="53" spans="1:6" ht="15.75">
      <c r="A53" s="402" t="s">
        <v>78</v>
      </c>
      <c r="B53" s="403"/>
      <c r="C53" s="403"/>
      <c r="D53" s="403"/>
      <c r="F53">
        <v>1500</v>
      </c>
    </row>
    <row r="54" spans="1:6" ht="15.75">
      <c r="A54" s="402" t="s">
        <v>79</v>
      </c>
      <c r="B54" s="403"/>
      <c r="C54" s="403"/>
      <c r="D54" s="403"/>
      <c r="F54">
        <v>1000</v>
      </c>
    </row>
    <row r="55" spans="1:6" ht="15.75">
      <c r="A55" s="402" t="s">
        <v>279</v>
      </c>
      <c r="B55" s="403"/>
      <c r="C55" s="403"/>
      <c r="D55" s="403"/>
      <c r="F55">
        <v>1653</v>
      </c>
    </row>
    <row r="56" spans="1:6" ht="15.75">
      <c r="A56" s="402" t="s">
        <v>88</v>
      </c>
      <c r="B56" s="403"/>
      <c r="C56" s="403"/>
      <c r="D56" s="403"/>
      <c r="F56">
        <v>1800</v>
      </c>
    </row>
    <row r="57" spans="1:6" ht="15.75">
      <c r="A57" s="402" t="s">
        <v>280</v>
      </c>
      <c r="B57" s="403"/>
      <c r="C57" s="403"/>
      <c r="D57" s="403"/>
      <c r="F57">
        <v>2140</v>
      </c>
    </row>
    <row r="58" spans="1:6" ht="15.75">
      <c r="A58" s="396" t="s">
        <v>281</v>
      </c>
      <c r="B58" s="416"/>
      <c r="C58" s="416"/>
      <c r="D58" s="416"/>
      <c r="E58" s="7"/>
      <c r="F58" s="7">
        <v>3615</v>
      </c>
    </row>
    <row r="59" spans="1:7" ht="16.5" thickBot="1">
      <c r="A59" s="5" t="s">
        <v>82</v>
      </c>
      <c r="E59" s="5"/>
      <c r="F59" s="47">
        <f>SUM(F47:F58)</f>
        <v>19508</v>
      </c>
      <c r="G59" s="47"/>
    </row>
    <row r="60" spans="1:6" ht="16.5" thickBot="1">
      <c r="A60" s="179" t="s">
        <v>282</v>
      </c>
      <c r="B60" s="173"/>
      <c r="C60" s="180"/>
      <c r="E60" s="5"/>
      <c r="F60" s="47"/>
    </row>
    <row r="61" spans="1:6" ht="15.75">
      <c r="A61" s="2" t="s">
        <v>80</v>
      </c>
      <c r="B61" s="28"/>
      <c r="C61" s="28"/>
      <c r="D61" s="28"/>
      <c r="E61" s="2"/>
      <c r="F61" s="38">
        <v>650</v>
      </c>
    </row>
    <row r="62" spans="1:6" ht="15.75">
      <c r="A62" s="2" t="s">
        <v>232</v>
      </c>
      <c r="B62" s="28"/>
      <c r="C62" s="28"/>
      <c r="D62" s="28"/>
      <c r="E62" s="2"/>
      <c r="F62" s="38">
        <v>1000</v>
      </c>
    </row>
    <row r="63" spans="1:6" ht="15.75">
      <c r="A63" s="2" t="s">
        <v>81</v>
      </c>
      <c r="B63" s="28"/>
      <c r="C63" s="28"/>
      <c r="D63" s="28"/>
      <c r="E63" s="2"/>
      <c r="F63" s="38">
        <v>300</v>
      </c>
    </row>
    <row r="64" spans="1:6" ht="15.75">
      <c r="A64" s="2" t="s">
        <v>233</v>
      </c>
      <c r="B64" s="28"/>
      <c r="C64" s="28"/>
      <c r="D64" s="28"/>
      <c r="E64" s="28"/>
      <c r="F64" s="38">
        <v>1600</v>
      </c>
    </row>
    <row r="65" spans="1:6" ht="15.75">
      <c r="A65" s="2" t="s">
        <v>234</v>
      </c>
      <c r="B65" s="28"/>
      <c r="C65" s="28"/>
      <c r="D65" s="28"/>
      <c r="E65" s="28"/>
      <c r="F65" s="38">
        <v>200</v>
      </c>
    </row>
    <row r="66" spans="1:6" ht="15.75">
      <c r="A66" s="57" t="s">
        <v>235</v>
      </c>
      <c r="B66" s="97"/>
      <c r="C66" s="97"/>
      <c r="D66" s="28"/>
      <c r="E66" s="28"/>
      <c r="F66" s="38">
        <v>400</v>
      </c>
    </row>
    <row r="67" spans="1:6" ht="15.75">
      <c r="A67" s="2" t="s">
        <v>283</v>
      </c>
      <c r="B67" s="28"/>
      <c r="C67" s="28"/>
      <c r="D67" s="28"/>
      <c r="E67" s="28"/>
      <c r="F67" s="38">
        <v>250</v>
      </c>
    </row>
    <row r="68" spans="1:6" ht="15.75">
      <c r="A68" s="9" t="s">
        <v>284</v>
      </c>
      <c r="B68" s="8"/>
      <c r="C68" s="8"/>
      <c r="D68" s="8"/>
      <c r="E68" s="8"/>
      <c r="F68" s="56">
        <v>1000</v>
      </c>
    </row>
    <row r="69" spans="1:8" ht="16.5" thickBot="1">
      <c r="A69" s="227" t="s">
        <v>285</v>
      </c>
      <c r="B69" s="100"/>
      <c r="C69" s="100"/>
      <c r="D69" s="100"/>
      <c r="E69" s="100"/>
      <c r="F69" s="101">
        <f>SUM(F61:F68)</f>
        <v>5400</v>
      </c>
      <c r="G69" s="101"/>
      <c r="H69" s="100"/>
    </row>
    <row r="70" spans="1:8" ht="16.5" thickBot="1">
      <c r="A70" s="226" t="s">
        <v>411</v>
      </c>
      <c r="B70" s="103"/>
      <c r="C70" s="103"/>
      <c r="D70" s="103"/>
      <c r="E70" s="103"/>
      <c r="F70" s="224"/>
      <c r="G70" s="103"/>
      <c r="H70" s="224">
        <f>F69+F59</f>
        <v>24908</v>
      </c>
    </row>
    <row r="71" spans="1:3" ht="16.5" thickBot="1">
      <c r="A71" s="411" t="s">
        <v>286</v>
      </c>
      <c r="B71" s="412"/>
      <c r="C71" s="413"/>
    </row>
    <row r="72" spans="1:8" ht="16.5" thickBot="1">
      <c r="A72" s="414" t="s">
        <v>236</v>
      </c>
      <c r="B72" s="420"/>
      <c r="C72" s="420"/>
      <c r="D72" s="420"/>
      <c r="E72" s="100"/>
      <c r="F72" s="100">
        <v>715</v>
      </c>
      <c r="G72" s="100"/>
      <c r="H72" s="100"/>
    </row>
    <row r="73" spans="1:8" ht="16.5" thickBot="1">
      <c r="A73" s="417" t="s">
        <v>287</v>
      </c>
      <c r="B73" s="401"/>
      <c r="C73" s="401"/>
      <c r="D73" s="401"/>
      <c r="E73" s="5"/>
      <c r="F73" s="47"/>
      <c r="G73" s="47"/>
      <c r="H73" s="47">
        <f>SUM(F72:F72)</f>
        <v>715</v>
      </c>
    </row>
    <row r="74" spans="1:3" ht="16.5" thickBot="1">
      <c r="A74" s="411" t="s">
        <v>288</v>
      </c>
      <c r="B74" s="412"/>
      <c r="C74" s="413"/>
    </row>
    <row r="75" spans="1:6" ht="15.75">
      <c r="A75" s="402" t="s">
        <v>83</v>
      </c>
      <c r="B75" s="403"/>
      <c r="C75" s="403"/>
      <c r="D75" s="403"/>
      <c r="F75">
        <v>9400</v>
      </c>
    </row>
    <row r="76" spans="1:8" ht="16.5" thickBot="1">
      <c r="A76" s="414" t="s">
        <v>84</v>
      </c>
      <c r="B76" s="420"/>
      <c r="C76" s="420"/>
      <c r="D76" s="420"/>
      <c r="E76" s="100"/>
      <c r="F76" s="100">
        <v>92731</v>
      </c>
      <c r="G76" s="100"/>
      <c r="H76" s="100"/>
    </row>
    <row r="77" spans="1:8" ht="15.75">
      <c r="A77" s="417" t="s">
        <v>237</v>
      </c>
      <c r="B77" s="401"/>
      <c r="C77" s="401"/>
      <c r="D77" s="401"/>
      <c r="E77" s="226"/>
      <c r="F77" s="103"/>
      <c r="G77" s="224"/>
      <c r="H77" s="224">
        <f>SUM(F75:F76)</f>
        <v>102131</v>
      </c>
    </row>
    <row r="78" spans="1:8" ht="16.5" thickBot="1">
      <c r="A78" s="223"/>
      <c r="B78" s="111"/>
      <c r="C78" s="111"/>
      <c r="D78" s="111"/>
      <c r="E78" s="227"/>
      <c r="F78" s="100"/>
      <c r="G78" s="101"/>
      <c r="H78" s="101"/>
    </row>
    <row r="79" spans="1:8" ht="15.75">
      <c r="A79" s="417" t="s">
        <v>412</v>
      </c>
      <c r="B79" s="401"/>
      <c r="C79" s="401"/>
      <c r="D79" s="401"/>
      <c r="H79" s="99">
        <f>SUM(H9+H45+H70+H73+H77)</f>
        <v>775956</v>
      </c>
    </row>
    <row r="80" spans="1:8" ht="16.5" thickBot="1">
      <c r="A80" s="30"/>
      <c r="B80" s="31"/>
      <c r="C80" s="31"/>
      <c r="D80" s="31"/>
      <c r="H80" s="99"/>
    </row>
    <row r="81" spans="1:3" ht="16.5" thickBot="1">
      <c r="A81" s="411" t="s">
        <v>289</v>
      </c>
      <c r="B81" s="412"/>
      <c r="C81" s="413"/>
    </row>
    <row r="82" spans="1:6" ht="15.75">
      <c r="A82" s="402" t="s">
        <v>86</v>
      </c>
      <c r="B82" s="403"/>
      <c r="C82" s="403"/>
      <c r="D82" s="403"/>
      <c r="F82">
        <v>10000</v>
      </c>
    </row>
    <row r="83" spans="1:6" ht="15.75">
      <c r="A83" s="402" t="s">
        <v>290</v>
      </c>
      <c r="B83" s="403"/>
      <c r="C83" s="403"/>
      <c r="D83" s="403"/>
      <c r="F83">
        <v>5000</v>
      </c>
    </row>
    <row r="84" spans="1:6" ht="15.75">
      <c r="A84" s="402" t="s">
        <v>291</v>
      </c>
      <c r="B84" s="403"/>
      <c r="C84" s="403"/>
      <c r="D84" s="403"/>
      <c r="F84">
        <v>6718</v>
      </c>
    </row>
    <row r="85" spans="1:6" ht="15.75">
      <c r="A85" s="23" t="s">
        <v>292</v>
      </c>
      <c r="B85" s="6"/>
      <c r="C85" s="6"/>
      <c r="D85" s="6"/>
      <c r="F85">
        <v>533693</v>
      </c>
    </row>
    <row r="86" spans="1:8" ht="15.75">
      <c r="A86" s="396" t="s">
        <v>85</v>
      </c>
      <c r="B86" s="416"/>
      <c r="C86" s="416"/>
      <c r="D86" s="416"/>
      <c r="E86" s="8"/>
      <c r="F86" s="8">
        <v>435174</v>
      </c>
      <c r="G86" s="8"/>
      <c r="H86" s="8"/>
    </row>
    <row r="87" spans="1:8" ht="15.75">
      <c r="A87" s="421" t="s">
        <v>293</v>
      </c>
      <c r="B87" s="371"/>
      <c r="C87" s="371"/>
      <c r="D87" s="371"/>
      <c r="E87" s="5"/>
      <c r="G87" s="47"/>
      <c r="H87" s="47">
        <f>SUM(F82:F86)</f>
        <v>990585</v>
      </c>
    </row>
    <row r="88" spans="1:5" ht="16.5" thickBot="1">
      <c r="A88" s="30"/>
      <c r="B88" s="31"/>
      <c r="C88" s="31"/>
      <c r="D88" s="31"/>
      <c r="E88" s="5"/>
    </row>
    <row r="89" spans="1:8" ht="16.5" thickBot="1">
      <c r="A89" s="411" t="s">
        <v>87</v>
      </c>
      <c r="B89" s="372"/>
      <c r="C89" s="372"/>
      <c r="D89" s="372"/>
      <c r="E89" s="173"/>
      <c r="F89" s="173"/>
      <c r="G89" s="178"/>
      <c r="H89" s="193">
        <f>SUM(H79+H87)</f>
        <v>1766541</v>
      </c>
    </row>
  </sheetData>
  <mergeCells count="53">
    <mergeCell ref="A18:D18"/>
    <mergeCell ref="A79:D79"/>
    <mergeCell ref="A87:D87"/>
    <mergeCell ref="A89:D89"/>
    <mergeCell ref="A81:C81"/>
    <mergeCell ref="A82:D82"/>
    <mergeCell ref="A83:D83"/>
    <mergeCell ref="A84:D84"/>
    <mergeCell ref="A75:D75"/>
    <mergeCell ref="A77:D77"/>
    <mergeCell ref="A76:D76"/>
    <mergeCell ref="A86:D86"/>
    <mergeCell ref="A72:D72"/>
    <mergeCell ref="A73:D73"/>
    <mergeCell ref="A74:C74"/>
    <mergeCell ref="A56:D56"/>
    <mergeCell ref="A57:D57"/>
    <mergeCell ref="A58:D58"/>
    <mergeCell ref="A71:C71"/>
    <mergeCell ref="A51:D51"/>
    <mergeCell ref="A53:D53"/>
    <mergeCell ref="A54:D54"/>
    <mergeCell ref="A55:D55"/>
    <mergeCell ref="A52:D52"/>
    <mergeCell ref="A47:D47"/>
    <mergeCell ref="A48:D48"/>
    <mergeCell ref="A49:D49"/>
    <mergeCell ref="A50:D50"/>
    <mergeCell ref="A34:D34"/>
    <mergeCell ref="A39:D39"/>
    <mergeCell ref="A40:D40"/>
    <mergeCell ref="A46:D46"/>
    <mergeCell ref="A43:D43"/>
    <mergeCell ref="A44:D44"/>
    <mergeCell ref="A30:E30"/>
    <mergeCell ref="A31:D31"/>
    <mergeCell ref="A32:D32"/>
    <mergeCell ref="A33:D33"/>
    <mergeCell ref="A24:D24"/>
    <mergeCell ref="A26:D26"/>
    <mergeCell ref="A28:E28"/>
    <mergeCell ref="A29:D29"/>
    <mergeCell ref="A19:D19"/>
    <mergeCell ref="A22:D22"/>
    <mergeCell ref="A23:D23"/>
    <mergeCell ref="A20:D20"/>
    <mergeCell ref="A21:D21"/>
    <mergeCell ref="A1:H1"/>
    <mergeCell ref="A2:H2"/>
    <mergeCell ref="A5:C5"/>
    <mergeCell ref="A8:C8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10.00390625" style="0" customWidth="1"/>
    <col min="4" max="4" width="9.7109375" style="0" customWidth="1"/>
    <col min="5" max="5" width="8.7109375" style="0" customWidth="1"/>
    <col min="8" max="8" width="9.28125" style="0" customWidth="1"/>
    <col min="9" max="9" width="9.7109375" style="0" customWidth="1"/>
  </cols>
  <sheetData>
    <row r="1" spans="1:9" ht="15.75">
      <c r="A1" s="391" t="s">
        <v>448</v>
      </c>
      <c r="B1" s="403"/>
      <c r="C1" s="403"/>
      <c r="D1" s="403"/>
      <c r="E1" s="403"/>
      <c r="F1" s="403"/>
      <c r="G1" s="403"/>
      <c r="H1" s="403"/>
      <c r="I1" s="403"/>
    </row>
    <row r="2" ht="15.75">
      <c r="A2" s="1"/>
    </row>
    <row r="3" ht="15.75">
      <c r="A3" s="1"/>
    </row>
    <row r="4" spans="1:9" ht="15.75">
      <c r="A4" s="391" t="s">
        <v>33</v>
      </c>
      <c r="B4" s="403"/>
      <c r="C4" s="403"/>
      <c r="D4" s="403"/>
      <c r="E4" s="403"/>
      <c r="F4" s="403"/>
      <c r="G4" s="403"/>
      <c r="H4" s="403"/>
      <c r="I4" s="403"/>
    </row>
    <row r="5" spans="1:9" ht="15.75">
      <c r="A5" s="391" t="s">
        <v>345</v>
      </c>
      <c r="B5" s="403"/>
      <c r="C5" s="403"/>
      <c r="D5" s="403"/>
      <c r="E5" s="403"/>
      <c r="F5" s="403"/>
      <c r="G5" s="403"/>
      <c r="H5" s="403"/>
      <c r="I5" s="403"/>
    </row>
    <row r="6" spans="1:9" ht="18.75">
      <c r="A6" s="409" t="s">
        <v>56</v>
      </c>
      <c r="B6" s="410"/>
      <c r="C6" s="410"/>
      <c r="D6" s="410"/>
      <c r="E6" s="410"/>
      <c r="F6" s="410"/>
      <c r="G6" s="410"/>
      <c r="H6" s="410"/>
      <c r="I6" s="410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" thickBot="1">
      <c r="I12" s="26" t="s">
        <v>45</v>
      </c>
    </row>
    <row r="13" spans="1:9" ht="57.75" thickBot="1">
      <c r="A13" s="131" t="s">
        <v>238</v>
      </c>
      <c r="B13" s="131" t="s">
        <v>0</v>
      </c>
      <c r="C13" s="129" t="s">
        <v>89</v>
      </c>
      <c r="D13" s="130" t="s">
        <v>359</v>
      </c>
      <c r="E13" s="130" t="s">
        <v>360</v>
      </c>
      <c r="F13" s="129" t="s">
        <v>413</v>
      </c>
      <c r="G13" s="129" t="s">
        <v>112</v>
      </c>
      <c r="H13" s="129" t="s">
        <v>109</v>
      </c>
      <c r="I13" s="129" t="s">
        <v>56</v>
      </c>
    </row>
    <row r="14" spans="1:9" ht="39.75" customHeight="1" thickBot="1">
      <c r="A14" s="16" t="s">
        <v>90</v>
      </c>
      <c r="B14" s="20" t="s">
        <v>91</v>
      </c>
      <c r="C14" s="17">
        <f>'3.B'!B30</f>
        <v>240468</v>
      </c>
      <c r="D14" s="17">
        <f>'3.B'!C30</f>
        <v>27932</v>
      </c>
      <c r="E14" s="17">
        <f>'3.B'!D30</f>
        <v>15300</v>
      </c>
      <c r="F14" s="17">
        <f>'3.B'!E30</f>
        <v>715</v>
      </c>
      <c r="G14" s="17">
        <f>'3.B'!F30</f>
        <v>61831</v>
      </c>
      <c r="H14" s="17">
        <f>'3.B'!G30</f>
        <v>990585</v>
      </c>
      <c r="I14" s="18">
        <f>SUM(C14:H14)</f>
        <v>1336831</v>
      </c>
    </row>
    <row r="15" spans="1:12" ht="39.75" customHeight="1" thickBot="1">
      <c r="A15" s="16" t="s">
        <v>92</v>
      </c>
      <c r="B15" s="20" t="s">
        <v>28</v>
      </c>
      <c r="C15" s="17">
        <f>'3.C'!B19</f>
        <v>130790</v>
      </c>
      <c r="D15" s="17">
        <f>'3.C'!C19</f>
        <v>0</v>
      </c>
      <c r="E15" s="17">
        <f>'3.C'!D19</f>
        <v>2140</v>
      </c>
      <c r="F15" s="17">
        <f>'3.C'!E19</f>
        <v>0</v>
      </c>
      <c r="G15" s="17">
        <f>'3.C'!F19</f>
        <v>40300</v>
      </c>
      <c r="H15" s="17">
        <f>'3.C'!G19</f>
        <v>0</v>
      </c>
      <c r="I15" s="18">
        <f>SUM(C15:H15)</f>
        <v>173230</v>
      </c>
      <c r="L15" s="222"/>
    </row>
    <row r="16" spans="1:9" ht="39.75" customHeight="1" thickBot="1">
      <c r="A16" s="16" t="s">
        <v>93</v>
      </c>
      <c r="B16" s="20" t="s">
        <v>30</v>
      </c>
      <c r="C16" s="17">
        <f>'3.D'!B19</f>
        <v>219663</v>
      </c>
      <c r="D16" s="17">
        <f>'3.D'!C19</f>
        <v>1428</v>
      </c>
      <c r="E16" s="17">
        <f>'3.D'!D19</f>
        <v>7468</v>
      </c>
      <c r="F16" s="17">
        <f>'3.D'!E19</f>
        <v>0</v>
      </c>
      <c r="G16" s="17">
        <f>'3.D'!F19</f>
        <v>0</v>
      </c>
      <c r="H16" s="17">
        <f>'3.D'!G19</f>
        <v>0</v>
      </c>
      <c r="I16" s="18">
        <f>SUM(C16:H16)</f>
        <v>228559</v>
      </c>
    </row>
    <row r="17" spans="1:9" ht="39.75" customHeight="1" thickBot="1">
      <c r="A17" s="16" t="s">
        <v>94</v>
      </c>
      <c r="B17" s="20" t="s">
        <v>258</v>
      </c>
      <c r="C17" s="17">
        <f>'3.E'!B16</f>
        <v>25909</v>
      </c>
      <c r="D17" s="17">
        <f>'3.E'!C16</f>
        <v>2012</v>
      </c>
      <c r="E17" s="17">
        <f>'3.E'!D16</f>
        <v>0</v>
      </c>
      <c r="F17" s="17">
        <f>'3.E'!E16</f>
        <v>0</v>
      </c>
      <c r="G17" s="17">
        <f>'3.E'!F16</f>
        <v>0</v>
      </c>
      <c r="H17" s="17">
        <f>'3.E'!G16</f>
        <v>0</v>
      </c>
      <c r="I17" s="18">
        <f>SUM(C17:H17)</f>
        <v>27921</v>
      </c>
    </row>
    <row r="18" spans="1:9" ht="48.75" customHeight="1" thickBot="1">
      <c r="A18" s="15"/>
      <c r="B18" s="21" t="s">
        <v>96</v>
      </c>
      <c r="C18" s="18">
        <f aca="true" t="shared" si="0" ref="C18:I18">SUM(C14:C17)</f>
        <v>616830</v>
      </c>
      <c r="D18" s="18">
        <f t="shared" si="0"/>
        <v>31372</v>
      </c>
      <c r="E18" s="18">
        <f t="shared" si="0"/>
        <v>24908</v>
      </c>
      <c r="F18" s="18">
        <f t="shared" si="0"/>
        <v>715</v>
      </c>
      <c r="G18" s="18">
        <f t="shared" si="0"/>
        <v>102131</v>
      </c>
      <c r="H18" s="18">
        <f t="shared" si="0"/>
        <v>990585</v>
      </c>
      <c r="I18" s="18">
        <f t="shared" si="0"/>
        <v>1766541</v>
      </c>
    </row>
    <row r="19" ht="15.75">
      <c r="A19" s="3"/>
    </row>
  </sheetData>
  <mergeCells count="4">
    <mergeCell ref="A1:I1"/>
    <mergeCell ref="A4:I4"/>
    <mergeCell ref="A5:I5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2009-03-03T07:18:36Z</cp:lastPrinted>
  <dcterms:created xsi:type="dcterms:W3CDTF">2006-01-24T13:22:03Z</dcterms:created>
  <dcterms:modified xsi:type="dcterms:W3CDTF">2010-10-26T08:41:40Z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1876440519</vt:i4>
  </property>
  <property fmtid="{D5CDD505-2E9C-101B-9397-08002B2CF9AE}" pid="3" name="_EmailSubject">
    <vt:lpwstr/>
  </property>
  <property fmtid="{D5CDD505-2E9C-101B-9397-08002B2CF9AE}" pid="4" name="_AuthorEmail">
    <vt:lpwstr>alsonemedi@monornet.hu</vt:lpwstr>
  </property>
  <property fmtid="{D5CDD505-2E9C-101B-9397-08002B2CF9AE}" pid="5" name="_AuthorEmailDisplayName">
    <vt:lpwstr>Polgármesteri Hivatal</vt:lpwstr>
  </property>
  <property fmtid="{D5CDD505-2E9C-101B-9397-08002B2CF9AE}" pid="6" name="_ReviewingToolsShownOnce">
    <vt:lpwstr/>
  </property>
</Properties>
</file>